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0395" windowHeight="7935"/>
  </bookViews>
  <sheets>
    <sheet name="Stock Investment Performance" sheetId="1" r:id="rId1"/>
  </sheets>
  <definedNames>
    <definedName name="_xlnm.Print_Titles" localSheetId="0">'Stock Investment Performance'!$1:$1</definedName>
  </definedNames>
  <calcPr calcId="145621"/>
</workbook>
</file>

<file path=xl/calcChain.xml><?xml version="1.0" encoding="utf-8"?>
<calcChain xmlns="http://schemas.openxmlformats.org/spreadsheetml/2006/main">
  <c r="I49" i="1" l="1"/>
  <c r="J49" i="1" s="1"/>
  <c r="G49" i="1"/>
  <c r="K49" i="1" s="1"/>
  <c r="D58" i="1" l="1"/>
  <c r="I2" i="1"/>
  <c r="I58" i="1" s="1"/>
  <c r="G2" i="1"/>
  <c r="I47" i="1"/>
  <c r="G47" i="1"/>
  <c r="I3" i="1"/>
  <c r="G3" i="1"/>
  <c r="I4" i="1"/>
  <c r="G4" i="1"/>
  <c r="I5" i="1"/>
  <c r="G5" i="1"/>
  <c r="I6" i="1"/>
  <c r="G6" i="1"/>
  <c r="I7" i="1"/>
  <c r="G7" i="1"/>
  <c r="I8" i="1"/>
  <c r="G8" i="1"/>
  <c r="I9" i="1"/>
  <c r="G9" i="1"/>
  <c r="I10" i="1"/>
  <c r="G10" i="1"/>
  <c r="I11" i="1"/>
  <c r="G11" i="1"/>
  <c r="I12" i="1"/>
  <c r="G12" i="1"/>
  <c r="I13" i="1"/>
  <c r="G13" i="1"/>
  <c r="I14" i="1"/>
  <c r="G14" i="1"/>
  <c r="I15" i="1"/>
  <c r="G15" i="1"/>
  <c r="I16" i="1"/>
  <c r="G16" i="1"/>
  <c r="I17" i="1"/>
  <c r="G17" i="1"/>
  <c r="I18" i="1"/>
  <c r="G18" i="1"/>
  <c r="I19" i="1"/>
  <c r="G19" i="1"/>
  <c r="I20" i="1"/>
  <c r="G20" i="1"/>
  <c r="I21" i="1"/>
  <c r="G21" i="1"/>
  <c r="I22" i="1"/>
  <c r="G22" i="1"/>
  <c r="I23" i="1"/>
  <c r="G23" i="1"/>
  <c r="I24" i="1"/>
  <c r="G24" i="1"/>
  <c r="I25" i="1"/>
  <c r="G25" i="1"/>
  <c r="I26" i="1"/>
  <c r="G26" i="1"/>
  <c r="I27" i="1"/>
  <c r="G27" i="1"/>
  <c r="I28" i="1"/>
  <c r="G28" i="1"/>
  <c r="I29" i="1"/>
  <c r="G29" i="1"/>
  <c r="I30" i="1"/>
  <c r="G30" i="1"/>
  <c r="I48" i="1"/>
  <c r="G48" i="1"/>
  <c r="I31" i="1"/>
  <c r="G31" i="1"/>
  <c r="I32" i="1"/>
  <c r="G32" i="1"/>
  <c r="I33" i="1"/>
  <c r="G33" i="1"/>
  <c r="I34" i="1"/>
  <c r="G34" i="1"/>
  <c r="I35" i="1"/>
  <c r="G35" i="1"/>
  <c r="I36" i="1"/>
  <c r="G36" i="1"/>
  <c r="I37" i="1"/>
  <c r="G37" i="1"/>
  <c r="I38" i="1"/>
  <c r="G38" i="1"/>
  <c r="I39" i="1"/>
  <c r="G39" i="1"/>
  <c r="I40" i="1"/>
  <c r="G40" i="1"/>
  <c r="I41" i="1"/>
  <c r="G41" i="1"/>
  <c r="I42" i="1"/>
  <c r="G42" i="1"/>
  <c r="I43" i="1"/>
  <c r="G43" i="1"/>
  <c r="I44" i="1"/>
  <c r="G44" i="1"/>
  <c r="I45" i="1"/>
  <c r="G45" i="1"/>
  <c r="I46" i="1"/>
  <c r="G46" i="1"/>
  <c r="I50" i="1"/>
  <c r="G50" i="1"/>
  <c r="I51" i="1"/>
  <c r="G51" i="1"/>
  <c r="I52" i="1"/>
  <c r="G52" i="1"/>
  <c r="I53" i="1"/>
  <c r="G53" i="1"/>
  <c r="I54" i="1"/>
  <c r="G54" i="1"/>
  <c r="I55" i="1"/>
  <c r="G55" i="1"/>
  <c r="I56" i="1"/>
  <c r="G56" i="1"/>
  <c r="I57" i="1"/>
  <c r="G57" i="1"/>
  <c r="J51" i="1" l="1"/>
  <c r="K17" i="1"/>
  <c r="K5" i="1"/>
  <c r="G58" i="1"/>
  <c r="J58" i="1" s="1"/>
  <c r="G66" i="1"/>
  <c r="J50" i="1"/>
  <c r="G67" i="1"/>
  <c r="K50" i="1"/>
  <c r="J22" i="1"/>
  <c r="J6" i="1"/>
  <c r="K55" i="1"/>
  <c r="K51" i="1"/>
  <c r="K6" i="1"/>
  <c r="K36" i="1"/>
  <c r="K29" i="1"/>
  <c r="K13" i="1"/>
  <c r="J41" i="1"/>
  <c r="K38" i="1"/>
  <c r="K37" i="1"/>
  <c r="K44" i="1"/>
  <c r="K41" i="1"/>
  <c r="J40" i="1"/>
  <c r="J37" i="1"/>
  <c r="K32" i="1"/>
  <c r="J21" i="1"/>
  <c r="J29" i="1"/>
  <c r="J26" i="1"/>
  <c r="K22" i="1"/>
  <c r="K21" i="1"/>
  <c r="J13" i="1"/>
  <c r="K10" i="1"/>
  <c r="J9" i="1"/>
  <c r="K7" i="1"/>
  <c r="J10" i="1"/>
  <c r="J55" i="1"/>
  <c r="J46" i="1"/>
  <c r="J18" i="1"/>
  <c r="J54" i="1"/>
  <c r="J52" i="1"/>
  <c r="K26" i="1"/>
  <c r="J25" i="1"/>
  <c r="K23" i="1"/>
  <c r="J44" i="1"/>
  <c r="K33" i="1"/>
  <c r="J31" i="1"/>
  <c r="K30" i="1"/>
  <c r="J47" i="1"/>
  <c r="J36" i="1"/>
  <c r="K45" i="1"/>
  <c r="K16" i="1"/>
  <c r="K14" i="1"/>
  <c r="J3" i="1"/>
  <c r="J5" i="1"/>
  <c r="J33" i="1"/>
  <c r="K43" i="1"/>
  <c r="K19" i="1"/>
  <c r="J12" i="1"/>
  <c r="J32" i="1"/>
  <c r="J17" i="1"/>
  <c r="J53" i="1"/>
  <c r="J39" i="1"/>
  <c r="K48" i="1"/>
  <c r="J24" i="1"/>
  <c r="K18" i="1"/>
  <c r="K8" i="1"/>
  <c r="K47" i="1"/>
  <c r="J45" i="1"/>
  <c r="J30" i="1"/>
  <c r="J14" i="1"/>
  <c r="K56" i="1"/>
  <c r="K54" i="1"/>
  <c r="K42" i="1"/>
  <c r="K40" i="1"/>
  <c r="K35" i="1"/>
  <c r="K27" i="1"/>
  <c r="K25" i="1"/>
  <c r="J20" i="1"/>
  <c r="K11" i="1"/>
  <c r="K9" i="1"/>
  <c r="J4" i="1"/>
  <c r="J57" i="1"/>
  <c r="K34" i="1"/>
  <c r="K28" i="1"/>
  <c r="K3" i="1"/>
  <c r="K15" i="1"/>
  <c r="K2" i="1"/>
  <c r="J2" i="1"/>
  <c r="J43" i="1"/>
  <c r="J35" i="1"/>
  <c r="J28" i="1"/>
  <c r="J16" i="1"/>
  <c r="J8" i="1"/>
  <c r="K52" i="1"/>
  <c r="J56" i="1"/>
  <c r="J42" i="1"/>
  <c r="J38" i="1"/>
  <c r="J34" i="1"/>
  <c r="J48" i="1"/>
  <c r="J27" i="1"/>
  <c r="J23" i="1"/>
  <c r="J19" i="1"/>
  <c r="J15" i="1"/>
  <c r="J11" i="1"/>
  <c r="J7" i="1"/>
  <c r="K57" i="1"/>
  <c r="K53" i="1"/>
  <c r="K46" i="1"/>
  <c r="K39" i="1"/>
  <c r="K31" i="1"/>
  <c r="K24" i="1"/>
  <c r="K20" i="1"/>
  <c r="K12" i="1"/>
  <c r="K4" i="1"/>
  <c r="K58" i="1" l="1"/>
  <c r="G69" i="1"/>
  <c r="G68" i="1"/>
</calcChain>
</file>

<file path=xl/sharedStrings.xml><?xml version="1.0" encoding="utf-8"?>
<sst xmlns="http://schemas.openxmlformats.org/spreadsheetml/2006/main" count="116" uniqueCount="116">
  <si>
    <t>Quantity</t>
  </si>
  <si>
    <t>Market Value</t>
  </si>
  <si>
    <t>Trade Fees</t>
  </si>
  <si>
    <t>Current Quote</t>
  </si>
  <si>
    <t>Gain/Loss ($)</t>
  </si>
  <si>
    <t>Gain/Loss (%)</t>
  </si>
  <si>
    <t>Purchase Price Per Share</t>
  </si>
  <si>
    <t>Symbol</t>
  </si>
  <si>
    <t>[DATE]</t>
  </si>
  <si>
    <t>Difference %</t>
  </si>
  <si>
    <t>Total cost of accounts</t>
  </si>
  <si>
    <t>Value of accounts</t>
  </si>
  <si>
    <t>Difference $</t>
  </si>
  <si>
    <r>
      <t xml:space="preserve">Total Cost </t>
    </r>
    <r>
      <rPr>
        <sz val="8"/>
        <color indexed="18"/>
        <rFont val="Tahoma"/>
        <family val="2"/>
      </rPr>
      <t>(Purchase Price + Fees)</t>
    </r>
  </si>
  <si>
    <r>
      <t>S</t>
    </r>
    <r>
      <rPr>
        <b/>
        <sz val="14"/>
        <color indexed="18"/>
        <rFont val="Tahoma"/>
        <family val="2"/>
      </rPr>
      <t>TOCK</t>
    </r>
    <r>
      <rPr>
        <b/>
        <sz val="16"/>
        <color indexed="18"/>
        <rFont val="Tahoma"/>
        <family val="2"/>
      </rPr>
      <t xml:space="preserve"> I</t>
    </r>
    <r>
      <rPr>
        <b/>
        <sz val="14"/>
        <color indexed="18"/>
        <rFont val="Tahoma"/>
        <family val="2"/>
      </rPr>
      <t>NVESTMENT</t>
    </r>
    <r>
      <rPr>
        <b/>
        <sz val="16"/>
        <color indexed="18"/>
        <rFont val="Tahoma"/>
        <family val="2"/>
      </rPr>
      <t xml:space="preserve"> P</t>
    </r>
    <r>
      <rPr>
        <b/>
        <sz val="14"/>
        <color indexed="18"/>
        <rFont val="Tahoma"/>
        <family val="2"/>
      </rPr>
      <t>ERFORMANCE</t>
    </r>
  </si>
  <si>
    <t>Barchart Link</t>
  </si>
  <si>
    <t>Stock Profile</t>
  </si>
  <si>
    <t>EYESW</t>
  </si>
  <si>
    <t>https://www.barchart.com/stocks/quotes/EYESW/overview</t>
  </si>
  <si>
    <t>FTSSF</t>
  </si>
  <si>
    <t>https://www.barchart.com/stocks/quotes/FTSSF</t>
  </si>
  <si>
    <t>GERN</t>
  </si>
  <si>
    <t>https://www.barchart.com/stocks/quotes/GERN</t>
  </si>
  <si>
    <t>https://www.barchart.com/stocks/quotes/xx</t>
  </si>
  <si>
    <t>GNCA</t>
  </si>
  <si>
    <t>GNNSF</t>
  </si>
  <si>
    <t>HERB</t>
  </si>
  <si>
    <t>https://www.barchart.com/stocks/quotes/GNCA</t>
  </si>
  <si>
    <t>IFGNF</t>
  </si>
  <si>
    <t>LIFE</t>
  </si>
  <si>
    <t>MJNA</t>
  </si>
  <si>
    <t>MEDIF</t>
  </si>
  <si>
    <t>MLNT</t>
  </si>
  <si>
    <t>MNKD</t>
  </si>
  <si>
    <t>MRNS</t>
  </si>
  <si>
    <t>MRSN</t>
  </si>
  <si>
    <t>MYDP</t>
  </si>
  <si>
    <t>NVAX</t>
  </si>
  <si>
    <t>OMER</t>
  </si>
  <si>
    <t>PGRX</t>
  </si>
  <si>
    <t>PHOS</t>
  </si>
  <si>
    <t>POTN</t>
  </si>
  <si>
    <t>RESN</t>
  </si>
  <si>
    <t>SCBZ</t>
  </si>
  <si>
    <t>SENY</t>
  </si>
  <si>
    <t>SHSH</t>
  </si>
  <si>
    <t>SPWR</t>
  </si>
  <si>
    <t>SUNW</t>
  </si>
  <si>
    <t>TGIFF</t>
  </si>
  <si>
    <t>WATT</t>
  </si>
  <si>
    <t>WLDCF</t>
  </si>
  <si>
    <t>AIMT</t>
  </si>
  <si>
    <t>AKAOQ</t>
  </si>
  <si>
    <t>AKER</t>
  </si>
  <si>
    <t>ALT</t>
  </si>
  <si>
    <t>AMPE</t>
  </si>
  <si>
    <t>AVEO</t>
  </si>
  <si>
    <t>CBDG</t>
  </si>
  <si>
    <t>CBDS</t>
  </si>
  <si>
    <t>CCWOF</t>
  </si>
  <si>
    <t>CERPQ</t>
  </si>
  <si>
    <t>CLWD</t>
  </si>
  <si>
    <t>CNAT</t>
  </si>
  <si>
    <t>DMPI</t>
  </si>
  <si>
    <t>EARS</t>
  </si>
  <si>
    <t>ECTYQ</t>
  </si>
  <si>
    <t xml:space="preserve">EYES </t>
  </si>
  <si>
    <t>https://www.barchart.com/stocks/quotes/GNNSF</t>
  </si>
  <si>
    <t>https://www.barchart.com/stocks/quotes/HERB</t>
  </si>
  <si>
    <t>https://www.barchart.com/stocks/quotes/IFGNF</t>
  </si>
  <si>
    <t>https://www.barchart.com/stocks/quotes/LIFE</t>
  </si>
  <si>
    <t>https://www.barchart.com/stocks/quotes/MJNA</t>
  </si>
  <si>
    <t>https://www.barchart.com/stocks/quotes/MEDIF</t>
  </si>
  <si>
    <t>https://www.barchart.com/stocks/quotes/MLNT</t>
  </si>
  <si>
    <t>https://www.barchart.com/stocks/quotes/MNKD</t>
  </si>
  <si>
    <t>https://www.barchart.com/stocks/quotes/MRNS</t>
  </si>
  <si>
    <t>https://www.barchart.com/stocks/quotes/MRSN</t>
  </si>
  <si>
    <t>https://www.barchart.com/stocks/quotes/OMER</t>
  </si>
  <si>
    <t>https://www.barchart.com/stocks/quotes/PGRX</t>
  </si>
  <si>
    <t>https://www.barchart.com/stocks/quotes/PHOS</t>
  </si>
  <si>
    <t>https://www.barchart.com/stocks/quotes/POTN</t>
  </si>
  <si>
    <t>https://www.barchart.com/stocks/quotes/RESN</t>
  </si>
  <si>
    <t>https://www.barchart.com/stocks/quotes/SCBZ</t>
  </si>
  <si>
    <t>https://www.barchart.com/stocks/quotes/SENY</t>
  </si>
  <si>
    <t>https://www.barchart.com/stocks/quotes/SHSH</t>
  </si>
  <si>
    <t>https://www.barchart.com/stocks/quotes/SPWR</t>
  </si>
  <si>
    <t>https://www.barchart.com/stocks/quotes/SUNW</t>
  </si>
  <si>
    <t>https://www.barchart.com/stocks/quotes/TGIFF</t>
  </si>
  <si>
    <t>https://www.barchart.com/stocks/quotes/WATT</t>
  </si>
  <si>
    <t>https://www.barchart.com/stocks/quotes/WLDCF</t>
  </si>
  <si>
    <t>https://www.barchart.com/stocks/quotes/AIMT</t>
  </si>
  <si>
    <t>https://www.barchart.com/stocks/quotes/AKAOQ</t>
  </si>
  <si>
    <t>https://www.barchart.com/stocks/quotes/AKER</t>
  </si>
  <si>
    <t>https://www.barchart.com/stocks/quotes/ALT</t>
  </si>
  <si>
    <t>https://www.barchart.com/stocks/quotes/AMPE</t>
  </si>
  <si>
    <t>https://www.barchart.com/stocks/quotes/AVEO</t>
  </si>
  <si>
    <t>https://www.barchart.com/stocks/quotes/CBDG</t>
  </si>
  <si>
    <t>https://www.barchart.com/stocks/quotes/CBDS</t>
  </si>
  <si>
    <t>https://www.barchart.com/stocks/quotes/CCWOF</t>
  </si>
  <si>
    <t>https://www.barchart.com/stocks/quotes/CERPQ</t>
  </si>
  <si>
    <t>https://www.barchart.com/stocks/quotes/CLWD</t>
  </si>
  <si>
    <t>https://www.barchart.com/stocks/quotes/CNAT</t>
  </si>
  <si>
    <t>https://www.barchart.com/stocks/quotes/DMPI</t>
  </si>
  <si>
    <t>https://www.barchart.com/stocks/quotes/EARS</t>
  </si>
  <si>
    <t>https://www.barchart.com/stocks/quotes/ECTYQ</t>
  </si>
  <si>
    <t>https://www.barchart.com/stocks/quotes/EYES</t>
  </si>
  <si>
    <t>https://www.barchart.com/stocks/quotes/MYDP/overview</t>
  </si>
  <si>
    <t>https://www.barchart.com/stocks/quotes/NVAX</t>
  </si>
  <si>
    <t>TOTALS</t>
  </si>
  <si>
    <t>FLWPF</t>
  </si>
  <si>
    <t>https://www.barchart.com/stocks/quotes/flwpf</t>
  </si>
  <si>
    <t>WKULF</t>
  </si>
  <si>
    <t>https://www.barchart.com/stocks/quotes/WKULF</t>
  </si>
  <si>
    <t>ECOTALITY INC</t>
  </si>
  <si>
    <t>HRVOF</t>
  </si>
  <si>
    <t>https://www.barchart.com/stocks/quotes/HRVOF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</si>
</sst>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.0%"/>
    <numFmt numFmtId="165" formatCode="&quot;$&quot;#,##0.00"/>
    <numFmt numFmtId="166" formatCode="0.00000"/>
  </numFmts>
  <fonts count="18" x14ac:knownFonts="1">
    <font>
      <sz val="10"/>
      <name val="Arial"/>
    </font>
    <font>
      <sz val="8"/>
      <name val="Arial"/>
    </font>
    <font>
      <sz val="10"/>
      <name val="Tahoma"/>
      <family val="2"/>
    </font>
    <font>
      <b/>
      <sz val="14"/>
      <color indexed="18"/>
      <name val="Tahoma"/>
      <family val="2"/>
    </font>
    <font>
      <b/>
      <sz val="16"/>
      <color indexed="18"/>
      <name val="Tahoma"/>
      <family val="2"/>
    </font>
    <font>
      <sz val="16"/>
      <name val="Tahoma"/>
      <family val="2"/>
    </font>
    <font>
      <b/>
      <sz val="11"/>
      <color indexed="18"/>
      <name val="Tahoma"/>
      <family val="2"/>
    </font>
    <font>
      <b/>
      <sz val="8"/>
      <color indexed="18"/>
      <name val="Tahoma"/>
      <family val="2"/>
    </font>
    <font>
      <sz val="8"/>
      <name val="Tahoma"/>
      <family val="2"/>
    </font>
    <font>
      <sz val="11"/>
      <name val="Tahoma"/>
      <family val="2"/>
    </font>
    <font>
      <sz val="8"/>
      <color indexed="18"/>
      <name val="Tahoma"/>
      <family val="2"/>
    </font>
    <font>
      <u/>
      <sz val="10"/>
      <color theme="10"/>
      <name val="Arial"/>
      <family val="2"/>
    </font>
    <font>
      <b/>
      <sz val="11"/>
      <color theme="3"/>
      <name val="Tahoma"/>
      <family val="2"/>
    </font>
    <font>
      <sz val="14"/>
      <name val="Tahoma"/>
      <family val="2"/>
    </font>
    <font>
      <b/>
      <sz val="14"/>
      <color theme="3"/>
      <name val="Tahoma"/>
      <family val="2"/>
    </font>
    <font>
      <b/>
      <sz val="10"/>
      <color theme="3"/>
      <name val="Tahoma"/>
      <family val="2"/>
    </font>
    <font>
      <sz val="8"/>
      <color rgb="FF404040"/>
      <name val="Verdana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 style="thin">
        <color indexed="18"/>
      </left>
      <right/>
      <top/>
      <bottom style="thick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ck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ck">
        <color indexed="18"/>
      </bottom>
      <diagonal/>
    </border>
    <border>
      <left/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ck">
        <color indexed="18"/>
      </bottom>
      <diagonal/>
    </border>
    <border>
      <left/>
      <right/>
      <top style="hair">
        <color indexed="18"/>
      </top>
      <bottom style="thick">
        <color indexed="18"/>
      </bottom>
      <diagonal/>
    </border>
    <border>
      <left/>
      <right style="thin">
        <color indexed="18"/>
      </right>
      <top style="hair">
        <color indexed="18"/>
      </top>
      <bottom style="thick">
        <color indexed="18"/>
      </bottom>
      <diagonal/>
    </border>
    <border>
      <left style="dotted">
        <color indexed="18"/>
      </left>
      <right style="dotted">
        <color indexed="18"/>
      </right>
      <top style="thick">
        <color indexed="18"/>
      </top>
      <bottom style="medium">
        <color indexed="18"/>
      </bottom>
      <diagonal/>
    </border>
    <border>
      <left style="dotted">
        <color indexed="18"/>
      </left>
      <right style="thin">
        <color indexed="18"/>
      </right>
      <top style="thick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 style="thin">
        <color indexed="18"/>
      </left>
      <right style="thin">
        <color indexed="18"/>
      </right>
      <top style="thick">
        <color indexed="18"/>
      </top>
      <bottom/>
      <diagonal/>
    </border>
    <border>
      <left style="thin">
        <color indexed="18"/>
      </left>
      <right/>
      <top style="thick">
        <color indexed="18"/>
      </top>
      <bottom style="hair">
        <color indexed="18"/>
      </bottom>
      <diagonal/>
    </border>
    <border>
      <left/>
      <right/>
      <top style="thick">
        <color indexed="18"/>
      </top>
      <bottom style="hair">
        <color indexed="18"/>
      </bottom>
      <diagonal/>
    </border>
    <border>
      <left/>
      <right style="thin">
        <color indexed="18"/>
      </right>
      <top style="thick">
        <color indexed="18"/>
      </top>
      <bottom style="hair">
        <color indexed="18"/>
      </bottom>
      <diagonal/>
    </border>
    <border>
      <left style="thin">
        <color indexed="18"/>
      </left>
      <right/>
      <top style="thick">
        <color indexed="18"/>
      </top>
      <bottom style="thin">
        <color indexed="18"/>
      </bottom>
      <diagonal/>
    </border>
    <border>
      <left/>
      <right style="thin">
        <color indexed="18"/>
      </right>
      <top style="thick">
        <color indexed="18"/>
      </top>
      <bottom style="thin">
        <color indexed="18"/>
      </bottom>
      <diagonal/>
    </border>
    <border>
      <left/>
      <right style="thin">
        <color indexed="18"/>
      </right>
      <top style="thick">
        <color indexed="18"/>
      </top>
      <bottom/>
      <diagonal/>
    </border>
    <border>
      <left style="thin">
        <color indexed="18"/>
      </left>
      <right style="dotted">
        <color indexed="18"/>
      </right>
      <top style="thick">
        <color indexed="18"/>
      </top>
      <bottom style="medium">
        <color indexed="1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6" fillId="0" borderId="1" xfId="0" applyFont="1" applyBorder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4" fillId="0" borderId="1" xfId="0" applyFont="1" applyBorder="1" applyAlignment="1"/>
    <xf numFmtId="0" fontId="5" fillId="0" borderId="0" xfId="0" applyFont="1" applyBorder="1" applyAlignment="1"/>
    <xf numFmtId="0" fontId="2" fillId="2" borderId="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165" fontId="2" fillId="0" borderId="20" xfId="0" applyNumberFormat="1" applyFont="1" applyBorder="1" applyAlignment="1">
      <alignment vertical="center"/>
    </xf>
    <xf numFmtId="165" fontId="2" fillId="3" borderId="20" xfId="0" applyNumberFormat="1" applyFont="1" applyFill="1" applyBorder="1" applyAlignment="1">
      <alignment vertical="center"/>
    </xf>
    <xf numFmtId="164" fontId="2" fillId="3" borderId="20" xfId="0" applyNumberFormat="1" applyFont="1" applyFill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4" fontId="2" fillId="3" borderId="21" xfId="0" applyNumberFormat="1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/>
    <xf numFmtId="0" fontId="2" fillId="2" borderId="24" xfId="0" applyFont="1" applyFill="1" applyBorder="1"/>
    <xf numFmtId="0" fontId="2" fillId="2" borderId="23" xfId="0" applyFont="1" applyFill="1" applyBorder="1"/>
    <xf numFmtId="0" fontId="2" fillId="2" borderId="30" xfId="0" applyFont="1" applyFill="1" applyBorder="1"/>
    <xf numFmtId="0" fontId="7" fillId="0" borderId="31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wrapText="1" indent="1"/>
    </xf>
    <xf numFmtId="0" fontId="11" fillId="0" borderId="21" xfId="1" applyBorder="1" applyAlignment="1">
      <alignment vertical="center" wrapText="1"/>
    </xf>
    <xf numFmtId="166" fontId="12" fillId="0" borderId="20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vertical="center"/>
    </xf>
    <xf numFmtId="4" fontId="13" fillId="0" borderId="21" xfId="0" applyNumberFormat="1" applyFont="1" applyBorder="1" applyAlignment="1">
      <alignment vertical="center"/>
    </xf>
    <xf numFmtId="4" fontId="13" fillId="3" borderId="21" xfId="0" applyNumberFormat="1" applyFont="1" applyFill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164" fontId="13" fillId="3" borderId="21" xfId="0" applyNumberFormat="1" applyFont="1" applyFill="1" applyBorder="1" applyAlignment="1">
      <alignment vertical="center"/>
    </xf>
    <xf numFmtId="4" fontId="2" fillId="0" borderId="0" xfId="0" applyNumberFormat="1" applyFont="1"/>
    <xf numFmtId="166" fontId="15" fillId="0" borderId="21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 indent="1"/>
    </xf>
    <xf numFmtId="0" fontId="9" fillId="0" borderId="26" xfId="0" applyFont="1" applyBorder="1" applyAlignment="1">
      <alignment horizontal="right" vertical="center" indent="1"/>
    </xf>
    <xf numFmtId="0" fontId="9" fillId="0" borderId="27" xfId="0" applyFont="1" applyBorder="1" applyAlignment="1">
      <alignment horizontal="right" vertical="center" indent="1"/>
    </xf>
    <xf numFmtId="8" fontId="6" fillId="3" borderId="28" xfId="0" applyNumberFormat="1" applyFont="1" applyFill="1" applyBorder="1" applyAlignment="1">
      <alignment vertical="center"/>
    </xf>
    <xf numFmtId="8" fontId="9" fillId="3" borderId="29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right" vertical="center" indent="1"/>
    </xf>
    <xf numFmtId="0" fontId="9" fillId="0" borderId="13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8" fontId="6" fillId="3" borderId="8" xfId="0" applyNumberFormat="1" applyFont="1" applyFill="1" applyBorder="1" applyAlignment="1">
      <alignment vertical="center"/>
    </xf>
    <xf numFmtId="8" fontId="9" fillId="3" borderId="9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164" fontId="6" fillId="3" borderId="10" xfId="0" applyNumberFormat="1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21" xfId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archart.com/stocks/quotes/MEDIF" TargetMode="External"/><Relationship Id="rId18" Type="http://schemas.openxmlformats.org/officeDocument/2006/relationships/hyperlink" Target="https://www.barchart.com/stocks/quotes/MYDP/overview" TargetMode="External"/><Relationship Id="rId26" Type="http://schemas.openxmlformats.org/officeDocument/2006/relationships/hyperlink" Target="https://www.barchart.com/stocks/quotes/SENY" TargetMode="External"/><Relationship Id="rId39" Type="http://schemas.openxmlformats.org/officeDocument/2006/relationships/hyperlink" Target="https://www.barchart.com/stocks/quotes/AVEO" TargetMode="External"/><Relationship Id="rId3" Type="http://schemas.openxmlformats.org/officeDocument/2006/relationships/hyperlink" Target="https://www.barchart.com/stocks/quotes/GERN" TargetMode="External"/><Relationship Id="rId21" Type="http://schemas.openxmlformats.org/officeDocument/2006/relationships/hyperlink" Target="https://www.barchart.com/stocks/quotes/PGRX" TargetMode="External"/><Relationship Id="rId34" Type="http://schemas.openxmlformats.org/officeDocument/2006/relationships/hyperlink" Target="https://www.barchart.com/stocks/quotes/AIMT" TargetMode="External"/><Relationship Id="rId42" Type="http://schemas.openxmlformats.org/officeDocument/2006/relationships/hyperlink" Target="https://www.barchart.com/stocks/quotes/CCWOF" TargetMode="External"/><Relationship Id="rId47" Type="http://schemas.openxmlformats.org/officeDocument/2006/relationships/hyperlink" Target="https://www.barchart.com/stocks/quotes/EARS" TargetMode="External"/><Relationship Id="rId50" Type="http://schemas.openxmlformats.org/officeDocument/2006/relationships/hyperlink" Target="https://www.barchart.com/stocks/quotes/ECTYQ" TargetMode="External"/><Relationship Id="rId7" Type="http://schemas.openxmlformats.org/officeDocument/2006/relationships/hyperlink" Target="https://www.barchart.com/stocks/quotes/GNNSF" TargetMode="External"/><Relationship Id="rId12" Type="http://schemas.openxmlformats.org/officeDocument/2006/relationships/hyperlink" Target="https://www.barchart.com/stocks/quotes/MJNA" TargetMode="External"/><Relationship Id="rId17" Type="http://schemas.openxmlformats.org/officeDocument/2006/relationships/hyperlink" Target="https://www.barchart.com/stocks/quotes/MRSN" TargetMode="External"/><Relationship Id="rId25" Type="http://schemas.openxmlformats.org/officeDocument/2006/relationships/hyperlink" Target="https://www.barchart.com/stocks/quotes/SCBZ" TargetMode="External"/><Relationship Id="rId33" Type="http://schemas.openxmlformats.org/officeDocument/2006/relationships/hyperlink" Target="https://www.barchart.com/stocks/quotes/WLDCF" TargetMode="External"/><Relationship Id="rId38" Type="http://schemas.openxmlformats.org/officeDocument/2006/relationships/hyperlink" Target="https://www.barchart.com/stocks/quotes/AMPE" TargetMode="External"/><Relationship Id="rId46" Type="http://schemas.openxmlformats.org/officeDocument/2006/relationships/hyperlink" Target="https://www.barchart.com/stocks/quotes/DMPI" TargetMode="External"/><Relationship Id="rId2" Type="http://schemas.openxmlformats.org/officeDocument/2006/relationships/hyperlink" Target="https://www.barchart.com/stocks/quotes/FTSSF" TargetMode="External"/><Relationship Id="rId16" Type="http://schemas.openxmlformats.org/officeDocument/2006/relationships/hyperlink" Target="https://www.barchart.com/stocks/quotes/MRNS" TargetMode="External"/><Relationship Id="rId20" Type="http://schemas.openxmlformats.org/officeDocument/2006/relationships/hyperlink" Target="https://www.barchart.com/stocks/quotes/OMER" TargetMode="External"/><Relationship Id="rId29" Type="http://schemas.openxmlformats.org/officeDocument/2006/relationships/hyperlink" Target="https://www.barchart.com/stocks/quotes/SUNW" TargetMode="External"/><Relationship Id="rId41" Type="http://schemas.openxmlformats.org/officeDocument/2006/relationships/hyperlink" Target="https://www.barchart.com/stocks/quotes/CBDS" TargetMode="External"/><Relationship Id="rId1" Type="http://schemas.openxmlformats.org/officeDocument/2006/relationships/hyperlink" Target="https://www.barchart.com/stocks/quotes/EYESW/overview" TargetMode="External"/><Relationship Id="rId6" Type="http://schemas.openxmlformats.org/officeDocument/2006/relationships/hyperlink" Target="https://www.barchart.com/stocks/quotes/xx" TargetMode="External"/><Relationship Id="rId11" Type="http://schemas.openxmlformats.org/officeDocument/2006/relationships/hyperlink" Target="https://www.barchart.com/stocks/quotes/LIFE" TargetMode="External"/><Relationship Id="rId24" Type="http://schemas.openxmlformats.org/officeDocument/2006/relationships/hyperlink" Target="https://www.barchart.com/stocks/quotes/RESN" TargetMode="External"/><Relationship Id="rId32" Type="http://schemas.openxmlformats.org/officeDocument/2006/relationships/hyperlink" Target="https://www.barchart.com/stocks/quotes/WKULF" TargetMode="External"/><Relationship Id="rId37" Type="http://schemas.openxmlformats.org/officeDocument/2006/relationships/hyperlink" Target="https://www.barchart.com/stocks/quotes/ALT" TargetMode="External"/><Relationship Id="rId40" Type="http://schemas.openxmlformats.org/officeDocument/2006/relationships/hyperlink" Target="https://www.barchart.com/stocks/quotes/CBDG" TargetMode="External"/><Relationship Id="rId45" Type="http://schemas.openxmlformats.org/officeDocument/2006/relationships/hyperlink" Target="https://www.barchart.com/stocks/quotes/CNAT" TargetMode="External"/><Relationship Id="rId5" Type="http://schemas.openxmlformats.org/officeDocument/2006/relationships/hyperlink" Target="https://www.barchart.com/stocks/quotes/GNCA/overview" TargetMode="External"/><Relationship Id="rId15" Type="http://schemas.openxmlformats.org/officeDocument/2006/relationships/hyperlink" Target="https://www.barchart.com/stocks/quotes/MNKD" TargetMode="External"/><Relationship Id="rId23" Type="http://schemas.openxmlformats.org/officeDocument/2006/relationships/hyperlink" Target="https://www.barchart.com/stocks/quotes/POTN" TargetMode="External"/><Relationship Id="rId28" Type="http://schemas.openxmlformats.org/officeDocument/2006/relationships/hyperlink" Target="https://www.barchart.com/stocks/quotes/SPWR" TargetMode="External"/><Relationship Id="rId36" Type="http://schemas.openxmlformats.org/officeDocument/2006/relationships/hyperlink" Target="https://www.barchart.com/stocks/quotes/AKER" TargetMode="External"/><Relationship Id="rId49" Type="http://schemas.openxmlformats.org/officeDocument/2006/relationships/hyperlink" Target="https://www.barchart.com/stocks/quotes/flwpf" TargetMode="External"/><Relationship Id="rId10" Type="http://schemas.openxmlformats.org/officeDocument/2006/relationships/hyperlink" Target="https://www.barchart.com/stocks/quotes/IFGNF" TargetMode="External"/><Relationship Id="rId19" Type="http://schemas.openxmlformats.org/officeDocument/2006/relationships/hyperlink" Target="https://www.barchart.com/stocks/quotes/NVAX" TargetMode="External"/><Relationship Id="rId31" Type="http://schemas.openxmlformats.org/officeDocument/2006/relationships/hyperlink" Target="https://www.barchart.com/stocks/quotes/WATT" TargetMode="External"/><Relationship Id="rId44" Type="http://schemas.openxmlformats.org/officeDocument/2006/relationships/hyperlink" Target="https://www.barchart.com/stocks/quotes/CLWD" TargetMode="External"/><Relationship Id="rId4" Type="http://schemas.openxmlformats.org/officeDocument/2006/relationships/hyperlink" Target="https://www.barchart.com/stocks/quotes/xx" TargetMode="External"/><Relationship Id="rId9" Type="http://schemas.openxmlformats.org/officeDocument/2006/relationships/hyperlink" Target="https://www.barchart.com/stocks/quotes/HRVOF" TargetMode="External"/><Relationship Id="rId14" Type="http://schemas.openxmlformats.org/officeDocument/2006/relationships/hyperlink" Target="https://www.barchart.com/stocks/quotes/MLNT" TargetMode="External"/><Relationship Id="rId22" Type="http://schemas.openxmlformats.org/officeDocument/2006/relationships/hyperlink" Target="https://www.barchart.com/stocks/quotes/PHOS" TargetMode="External"/><Relationship Id="rId27" Type="http://schemas.openxmlformats.org/officeDocument/2006/relationships/hyperlink" Target="https://www.barchart.com/stocks/quotes/SHSH" TargetMode="External"/><Relationship Id="rId30" Type="http://schemas.openxmlformats.org/officeDocument/2006/relationships/hyperlink" Target="https://www.barchart.com/stocks/quotes/TGIFF" TargetMode="External"/><Relationship Id="rId35" Type="http://schemas.openxmlformats.org/officeDocument/2006/relationships/hyperlink" Target="https://www.barchart.com/stocks/quotes/AKAOQ" TargetMode="External"/><Relationship Id="rId43" Type="http://schemas.openxmlformats.org/officeDocument/2006/relationships/hyperlink" Target="https://www.barchart.com/stocks/quotes/CERPQ" TargetMode="External"/><Relationship Id="rId48" Type="http://schemas.openxmlformats.org/officeDocument/2006/relationships/hyperlink" Target="https://www.barchart.com/stocks/quotes/EYES" TargetMode="External"/><Relationship Id="rId8" Type="http://schemas.openxmlformats.org/officeDocument/2006/relationships/hyperlink" Target="https://www.barchart.com/stocks/quotes/HERB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abSelected="1" zoomScaleNormal="100" workbookViewId="0">
      <pane ySplit="1" topLeftCell="A53" activePane="bottomLeft" state="frozen"/>
      <selection pane="bottomLeft" activeCell="M6" sqref="M6"/>
    </sheetView>
  </sheetViews>
  <sheetFormatPr defaultRowHeight="12.75" x14ac:dyDescent="0.2"/>
  <cols>
    <col min="1" max="1" width="19.5703125" style="1" customWidth="1"/>
    <col min="2" max="2" width="21" style="1" customWidth="1"/>
    <col min="3" max="3" width="10.140625" style="1" bestFit="1" customWidth="1"/>
    <col min="4" max="4" width="9" style="1" customWidth="1"/>
    <col min="5" max="5" width="10" style="1" customWidth="1"/>
    <col min="6" max="6" width="7.140625" style="1" customWidth="1"/>
    <col min="7" max="7" width="17.5703125" style="1" customWidth="1"/>
    <col min="8" max="8" width="13" style="1" customWidth="1"/>
    <col min="9" max="9" width="14.42578125" style="1" customWidth="1"/>
    <col min="10" max="10" width="14.7109375" style="1" customWidth="1"/>
    <col min="11" max="11" width="16.140625" style="1" customWidth="1"/>
    <col min="12" max="16384" width="9.140625" style="1"/>
  </cols>
  <sheetData>
    <row r="1" spans="1:11" s="4" customFormat="1" ht="48" customHeight="1" thickTop="1" thickBot="1" x14ac:dyDescent="0.25">
      <c r="A1" s="33" t="s">
        <v>15</v>
      </c>
      <c r="B1" s="34" t="s">
        <v>16</v>
      </c>
      <c r="C1" s="34" t="s">
        <v>7</v>
      </c>
      <c r="D1" s="16" t="s">
        <v>0</v>
      </c>
      <c r="E1" s="16" t="s">
        <v>6</v>
      </c>
      <c r="F1" s="16" t="s">
        <v>2</v>
      </c>
      <c r="G1" s="16" t="s">
        <v>13</v>
      </c>
      <c r="H1" s="16" t="s">
        <v>3</v>
      </c>
      <c r="I1" s="16" t="s">
        <v>1</v>
      </c>
      <c r="J1" s="16" t="s">
        <v>4</v>
      </c>
      <c r="K1" s="17" t="s">
        <v>5</v>
      </c>
    </row>
    <row r="2" spans="1:11" ht="24.95" customHeight="1" x14ac:dyDescent="0.2">
      <c r="A2" s="62" t="s">
        <v>18</v>
      </c>
      <c r="B2" s="23"/>
      <c r="C2" s="23" t="s">
        <v>17</v>
      </c>
      <c r="D2" s="24">
        <v>1000</v>
      </c>
      <c r="E2" s="25">
        <v>0.2</v>
      </c>
      <c r="F2" s="25"/>
      <c r="G2" s="26">
        <f t="shared" ref="G2:G57" si="0">(D2*E2)+F2</f>
        <v>200</v>
      </c>
      <c r="H2" s="37">
        <v>0.20269999999999999</v>
      </c>
      <c r="I2" s="26">
        <f>D2*H2</f>
        <v>202.7</v>
      </c>
      <c r="J2" s="26">
        <f>I2-G2</f>
        <v>2.6999999999999886</v>
      </c>
      <c r="K2" s="27">
        <f t="shared" ref="K2:K58" si="1">IF(ISERR(I2/G2),"N/A",(I2/G2)-100%)</f>
        <v>1.3499999999999845E-2</v>
      </c>
    </row>
    <row r="3" spans="1:11" ht="24.95" customHeight="1" x14ac:dyDescent="0.2">
      <c r="A3" s="62" t="s">
        <v>20</v>
      </c>
      <c r="B3" s="23"/>
      <c r="C3" s="23" t="s">
        <v>19</v>
      </c>
      <c r="D3" s="24">
        <v>1000</v>
      </c>
      <c r="E3" s="25">
        <v>0.13</v>
      </c>
      <c r="F3" s="25"/>
      <c r="G3" s="26">
        <f t="shared" si="0"/>
        <v>130</v>
      </c>
      <c r="H3" s="37">
        <v>0.114</v>
      </c>
      <c r="I3" s="26">
        <f t="shared" ref="I3:I57" si="2">D3*H3</f>
        <v>114</v>
      </c>
      <c r="J3" s="26">
        <f t="shared" ref="J3:J58" si="3">I3-G3</f>
        <v>-16</v>
      </c>
      <c r="K3" s="27">
        <f t="shared" si="1"/>
        <v>-0.12307692307692308</v>
      </c>
    </row>
    <row r="4" spans="1:11" ht="24.95" customHeight="1" x14ac:dyDescent="0.2">
      <c r="A4" s="62" t="s">
        <v>22</v>
      </c>
      <c r="B4" s="23"/>
      <c r="C4" s="23" t="s">
        <v>21</v>
      </c>
      <c r="D4" s="24">
        <v>700</v>
      </c>
      <c r="E4" s="25">
        <v>1.73</v>
      </c>
      <c r="F4" s="25"/>
      <c r="G4" s="26">
        <f t="shared" si="0"/>
        <v>1211</v>
      </c>
      <c r="H4" s="37">
        <v>1.34</v>
      </c>
      <c r="I4" s="26">
        <f t="shared" si="2"/>
        <v>938</v>
      </c>
      <c r="J4" s="26">
        <f t="shared" si="3"/>
        <v>-273</v>
      </c>
      <c r="K4" s="27">
        <f t="shared" si="1"/>
        <v>-0.22543352601156075</v>
      </c>
    </row>
    <row r="5" spans="1:11" ht="24.95" customHeight="1" x14ac:dyDescent="0.2">
      <c r="A5" s="62" t="s">
        <v>27</v>
      </c>
      <c r="B5" s="23"/>
      <c r="C5" s="23" t="s">
        <v>24</v>
      </c>
      <c r="D5" s="24">
        <v>87</v>
      </c>
      <c r="E5" s="25">
        <v>4.9000000000000004</v>
      </c>
      <c r="F5" s="25"/>
      <c r="G5" s="26">
        <f t="shared" si="0"/>
        <v>426.3</v>
      </c>
      <c r="H5" s="37">
        <v>3.53</v>
      </c>
      <c r="I5" s="26">
        <f t="shared" si="2"/>
        <v>307.10999999999996</v>
      </c>
      <c r="J5" s="26">
        <f t="shared" si="3"/>
        <v>-119.19000000000005</v>
      </c>
      <c r="K5" s="27">
        <f t="shared" si="1"/>
        <v>-0.27959183673469401</v>
      </c>
    </row>
    <row r="6" spans="1:11" ht="24.95" customHeight="1" x14ac:dyDescent="0.2">
      <c r="A6" s="62" t="s">
        <v>67</v>
      </c>
      <c r="B6" s="23"/>
      <c r="C6" s="23" t="s">
        <v>25</v>
      </c>
      <c r="D6" s="24">
        <v>10</v>
      </c>
      <c r="E6" s="25">
        <v>2.8</v>
      </c>
      <c r="F6" s="25"/>
      <c r="G6" s="26">
        <f t="shared" si="0"/>
        <v>28</v>
      </c>
      <c r="H6" s="37">
        <v>2.48</v>
      </c>
      <c r="I6" s="26">
        <f t="shared" si="2"/>
        <v>24.8</v>
      </c>
      <c r="J6" s="26">
        <f t="shared" si="3"/>
        <v>-3.1999999999999993</v>
      </c>
      <c r="K6" s="27">
        <f t="shared" si="1"/>
        <v>-0.11428571428571421</v>
      </c>
    </row>
    <row r="7" spans="1:11" ht="24.95" customHeight="1" x14ac:dyDescent="0.2">
      <c r="A7" s="62" t="s">
        <v>68</v>
      </c>
      <c r="B7" s="23"/>
      <c r="C7" s="23" t="s">
        <v>26</v>
      </c>
      <c r="D7" s="24">
        <v>500</v>
      </c>
      <c r="E7" s="25">
        <v>0.6</v>
      </c>
      <c r="F7" s="25"/>
      <c r="G7" s="26">
        <f t="shared" si="0"/>
        <v>300</v>
      </c>
      <c r="H7" s="37">
        <v>0.03</v>
      </c>
      <c r="I7" s="26">
        <f t="shared" si="2"/>
        <v>15</v>
      </c>
      <c r="J7" s="26">
        <f t="shared" si="3"/>
        <v>-285</v>
      </c>
      <c r="K7" s="27">
        <f t="shared" si="1"/>
        <v>-0.95</v>
      </c>
    </row>
    <row r="8" spans="1:11" ht="24.95" customHeight="1" x14ac:dyDescent="0.2">
      <c r="A8" s="35" t="s">
        <v>115</v>
      </c>
      <c r="B8" s="23"/>
      <c r="C8" s="23" t="s">
        <v>114</v>
      </c>
      <c r="D8" s="24">
        <v>500</v>
      </c>
      <c r="E8" s="25">
        <v>0.78</v>
      </c>
      <c r="F8" s="25"/>
      <c r="G8" s="26">
        <f t="shared" si="0"/>
        <v>390</v>
      </c>
      <c r="H8" s="37">
        <v>0.44</v>
      </c>
      <c r="I8" s="26">
        <f t="shared" si="2"/>
        <v>220</v>
      </c>
      <c r="J8" s="26">
        <f t="shared" si="3"/>
        <v>-170</v>
      </c>
      <c r="K8" s="27">
        <f t="shared" si="1"/>
        <v>-0.4358974358974359</v>
      </c>
    </row>
    <row r="9" spans="1:11" ht="24.95" customHeight="1" x14ac:dyDescent="0.2">
      <c r="A9" s="62" t="s">
        <v>69</v>
      </c>
      <c r="B9" s="23"/>
      <c r="C9" s="23" t="s">
        <v>28</v>
      </c>
      <c r="D9" s="24">
        <v>100</v>
      </c>
      <c r="E9" s="25">
        <v>0.28000000000000003</v>
      </c>
      <c r="F9" s="25"/>
      <c r="G9" s="26">
        <f t="shared" si="0"/>
        <v>28.000000000000004</v>
      </c>
      <c r="H9" s="37">
        <v>0.3</v>
      </c>
      <c r="I9" s="26">
        <f t="shared" si="2"/>
        <v>30</v>
      </c>
      <c r="J9" s="26">
        <f t="shared" si="3"/>
        <v>1.9999999999999964</v>
      </c>
      <c r="K9" s="27">
        <f t="shared" si="1"/>
        <v>7.1428571428571397E-2</v>
      </c>
    </row>
    <row r="10" spans="1:11" ht="24.95" customHeight="1" x14ac:dyDescent="0.2">
      <c r="A10" s="62" t="s">
        <v>70</v>
      </c>
      <c r="B10" s="23"/>
      <c r="C10" s="23" t="s">
        <v>29</v>
      </c>
      <c r="D10" s="24">
        <v>70</v>
      </c>
      <c r="E10" s="25">
        <v>7.9</v>
      </c>
      <c r="F10" s="25"/>
      <c r="G10" s="26">
        <f t="shared" si="0"/>
        <v>553</v>
      </c>
      <c r="H10" s="37">
        <v>4.91</v>
      </c>
      <c r="I10" s="26">
        <f t="shared" si="2"/>
        <v>343.7</v>
      </c>
      <c r="J10" s="26">
        <f t="shared" si="3"/>
        <v>-209.3</v>
      </c>
      <c r="K10" s="27">
        <f t="shared" si="1"/>
        <v>-0.37848101265822787</v>
      </c>
    </row>
    <row r="11" spans="1:11" ht="24.95" customHeight="1" x14ac:dyDescent="0.2">
      <c r="A11" s="62" t="s">
        <v>71</v>
      </c>
      <c r="B11" s="23"/>
      <c r="C11" s="23" t="s">
        <v>30</v>
      </c>
      <c r="D11" s="24">
        <v>3000</v>
      </c>
      <c r="E11" s="25">
        <v>0.1</v>
      </c>
      <c r="F11" s="25"/>
      <c r="G11" s="26">
        <f t="shared" si="0"/>
        <v>300</v>
      </c>
      <c r="H11" s="37">
        <v>5.0900000000000001E-2</v>
      </c>
      <c r="I11" s="26">
        <f t="shared" si="2"/>
        <v>152.69999999999999</v>
      </c>
      <c r="J11" s="26">
        <f t="shared" si="3"/>
        <v>-147.30000000000001</v>
      </c>
      <c r="K11" s="27">
        <f t="shared" si="1"/>
        <v>-0.49099999999999999</v>
      </c>
    </row>
    <row r="12" spans="1:11" ht="24.95" customHeight="1" x14ac:dyDescent="0.2">
      <c r="A12" s="62" t="s">
        <v>72</v>
      </c>
      <c r="B12" s="23"/>
      <c r="C12" s="23" t="s">
        <v>31</v>
      </c>
      <c r="D12" s="24">
        <v>100</v>
      </c>
      <c r="E12" s="25">
        <v>2.2999999999999998</v>
      </c>
      <c r="F12" s="25"/>
      <c r="G12" s="26">
        <f t="shared" si="0"/>
        <v>229.99999999999997</v>
      </c>
      <c r="H12" s="37">
        <v>3.23</v>
      </c>
      <c r="I12" s="26">
        <f t="shared" si="2"/>
        <v>323</v>
      </c>
      <c r="J12" s="26">
        <f t="shared" si="3"/>
        <v>93.000000000000028</v>
      </c>
      <c r="K12" s="27">
        <f t="shared" si="1"/>
        <v>0.40434782608695663</v>
      </c>
    </row>
    <row r="13" spans="1:11" ht="24.95" customHeight="1" x14ac:dyDescent="0.2">
      <c r="A13" s="62" t="s">
        <v>73</v>
      </c>
      <c r="B13" s="23"/>
      <c r="C13" s="23" t="s">
        <v>32</v>
      </c>
      <c r="D13" s="24">
        <v>200</v>
      </c>
      <c r="E13" s="25">
        <v>4.09</v>
      </c>
      <c r="F13" s="25"/>
      <c r="G13" s="26">
        <f t="shared" si="0"/>
        <v>818</v>
      </c>
      <c r="H13" s="37">
        <v>4.6100000000000003</v>
      </c>
      <c r="I13" s="26">
        <f t="shared" si="2"/>
        <v>922.00000000000011</v>
      </c>
      <c r="J13" s="26">
        <f t="shared" si="3"/>
        <v>104.00000000000011</v>
      </c>
      <c r="K13" s="27">
        <f t="shared" si="1"/>
        <v>0.12713936430317863</v>
      </c>
    </row>
    <row r="14" spans="1:11" ht="24.95" customHeight="1" x14ac:dyDescent="0.2">
      <c r="A14" s="62" t="s">
        <v>74</v>
      </c>
      <c r="B14" s="23"/>
      <c r="C14" s="23" t="s">
        <v>33</v>
      </c>
      <c r="D14" s="24">
        <v>10</v>
      </c>
      <c r="E14" s="25">
        <v>37.6</v>
      </c>
      <c r="F14" s="25"/>
      <c r="G14" s="26">
        <f t="shared" si="0"/>
        <v>376</v>
      </c>
      <c r="H14" s="37">
        <v>1.0900000000000001</v>
      </c>
      <c r="I14" s="26">
        <f t="shared" si="2"/>
        <v>10.9</v>
      </c>
      <c r="J14" s="26">
        <f t="shared" si="3"/>
        <v>-365.1</v>
      </c>
      <c r="K14" s="27">
        <f t="shared" si="1"/>
        <v>-0.97101063829787237</v>
      </c>
    </row>
    <row r="15" spans="1:11" ht="24.95" customHeight="1" x14ac:dyDescent="0.2">
      <c r="A15" s="62" t="s">
        <v>75</v>
      </c>
      <c r="B15" s="23"/>
      <c r="C15" s="23" t="s">
        <v>34</v>
      </c>
      <c r="D15" s="24">
        <v>10</v>
      </c>
      <c r="E15" s="25">
        <v>4.5999999999999996</v>
      </c>
      <c r="F15" s="25"/>
      <c r="G15" s="26">
        <f t="shared" si="0"/>
        <v>46</v>
      </c>
      <c r="H15" s="37">
        <v>4.58</v>
      </c>
      <c r="I15" s="26">
        <f t="shared" si="2"/>
        <v>45.8</v>
      </c>
      <c r="J15" s="26">
        <f t="shared" si="3"/>
        <v>-0.20000000000000284</v>
      </c>
      <c r="K15" s="27">
        <f t="shared" si="1"/>
        <v>-4.3478260869566077E-3</v>
      </c>
    </row>
    <row r="16" spans="1:11" ht="24.95" customHeight="1" x14ac:dyDescent="0.2">
      <c r="A16" s="62" t="s">
        <v>76</v>
      </c>
      <c r="B16" s="23"/>
      <c r="C16" s="23" t="s">
        <v>35</v>
      </c>
      <c r="D16" s="24">
        <v>10</v>
      </c>
      <c r="E16" s="25">
        <v>4.6100000000000003</v>
      </c>
      <c r="F16" s="25"/>
      <c r="G16" s="26">
        <f t="shared" si="0"/>
        <v>46.1</v>
      </c>
      <c r="H16" s="37">
        <v>3.97</v>
      </c>
      <c r="I16" s="26">
        <f t="shared" si="2"/>
        <v>39.700000000000003</v>
      </c>
      <c r="J16" s="26">
        <f t="shared" si="3"/>
        <v>-6.3999999999999986</v>
      </c>
      <c r="K16" s="27">
        <f t="shared" si="1"/>
        <v>-0.13882863340563989</v>
      </c>
    </row>
    <row r="17" spans="1:11" ht="24.95" customHeight="1" x14ac:dyDescent="0.2">
      <c r="A17" s="62" t="s">
        <v>106</v>
      </c>
      <c r="B17" s="23"/>
      <c r="C17" s="23" t="s">
        <v>36</v>
      </c>
      <c r="D17" s="24">
        <v>5000</v>
      </c>
      <c r="E17" s="25">
        <v>0.1</v>
      </c>
      <c r="F17" s="25"/>
      <c r="G17" s="26">
        <f t="shared" si="0"/>
        <v>500</v>
      </c>
      <c r="H17" s="37">
        <v>5.4199999999999998E-2</v>
      </c>
      <c r="I17" s="26">
        <f t="shared" si="2"/>
        <v>271</v>
      </c>
      <c r="J17" s="26">
        <f t="shared" si="3"/>
        <v>-229</v>
      </c>
      <c r="K17" s="27">
        <f t="shared" si="1"/>
        <v>-0.45799999999999996</v>
      </c>
    </row>
    <row r="18" spans="1:11" ht="24.95" customHeight="1" x14ac:dyDescent="0.2">
      <c r="A18" s="62" t="s">
        <v>107</v>
      </c>
      <c r="B18" s="23"/>
      <c r="C18" s="23" t="s">
        <v>37</v>
      </c>
      <c r="D18" s="24">
        <v>25</v>
      </c>
      <c r="E18" s="25">
        <v>10.8</v>
      </c>
      <c r="F18" s="25"/>
      <c r="G18" s="26">
        <f t="shared" si="0"/>
        <v>270</v>
      </c>
      <c r="H18" s="37">
        <v>4.9000000000000004</v>
      </c>
      <c r="I18" s="26">
        <f t="shared" si="2"/>
        <v>122.50000000000001</v>
      </c>
      <c r="J18" s="26">
        <f t="shared" si="3"/>
        <v>-147.5</v>
      </c>
      <c r="K18" s="27">
        <f t="shared" si="1"/>
        <v>-0.54629629629629628</v>
      </c>
    </row>
    <row r="19" spans="1:11" ht="24.95" customHeight="1" x14ac:dyDescent="0.2">
      <c r="A19" s="62" t="s">
        <v>77</v>
      </c>
      <c r="B19" s="23"/>
      <c r="C19" s="23" t="s">
        <v>38</v>
      </c>
      <c r="D19" s="24">
        <v>10</v>
      </c>
      <c r="E19" s="25">
        <v>12.3</v>
      </c>
      <c r="F19" s="25"/>
      <c r="G19" s="26">
        <f t="shared" si="0"/>
        <v>123</v>
      </c>
      <c r="H19" s="37">
        <v>15.7</v>
      </c>
      <c r="I19" s="26">
        <f t="shared" si="2"/>
        <v>157</v>
      </c>
      <c r="J19" s="26">
        <f t="shared" si="3"/>
        <v>34</v>
      </c>
      <c r="K19" s="27">
        <f t="shared" si="1"/>
        <v>0.27642276422764223</v>
      </c>
    </row>
    <row r="20" spans="1:11" ht="24.95" customHeight="1" x14ac:dyDescent="0.2">
      <c r="A20" s="62" t="s">
        <v>78</v>
      </c>
      <c r="B20" s="23"/>
      <c r="C20" s="23" t="s">
        <v>39</v>
      </c>
      <c r="D20" s="24">
        <v>600</v>
      </c>
      <c r="E20" s="25">
        <v>3.7</v>
      </c>
      <c r="F20" s="25"/>
      <c r="G20" s="26">
        <f t="shared" si="0"/>
        <v>2220</v>
      </c>
      <c r="H20" s="37">
        <v>1E-4</v>
      </c>
      <c r="I20" s="26">
        <f t="shared" si="2"/>
        <v>6.0000000000000005E-2</v>
      </c>
      <c r="J20" s="26">
        <f t="shared" si="3"/>
        <v>-2219.94</v>
      </c>
      <c r="K20" s="27">
        <f t="shared" si="1"/>
        <v>-0.99997297297297294</v>
      </c>
    </row>
    <row r="21" spans="1:11" ht="24.95" customHeight="1" x14ac:dyDescent="0.2">
      <c r="A21" s="62" t="s">
        <v>79</v>
      </c>
      <c r="B21" s="23"/>
      <c r="C21" s="23" t="s">
        <v>40</v>
      </c>
      <c r="D21" s="24">
        <v>800</v>
      </c>
      <c r="E21" s="25">
        <v>0.99</v>
      </c>
      <c r="F21" s="25"/>
      <c r="G21" s="26">
        <f t="shared" si="0"/>
        <v>792</v>
      </c>
      <c r="H21" s="37">
        <v>2.3E-3</v>
      </c>
      <c r="I21" s="26">
        <f t="shared" si="2"/>
        <v>1.8399999999999999</v>
      </c>
      <c r="J21" s="26">
        <f t="shared" si="3"/>
        <v>-790.16</v>
      </c>
      <c r="K21" s="27">
        <f t="shared" si="1"/>
        <v>-0.99767676767676772</v>
      </c>
    </row>
    <row r="22" spans="1:11" ht="24.95" customHeight="1" x14ac:dyDescent="0.2">
      <c r="A22" s="62" t="s">
        <v>80</v>
      </c>
      <c r="B22" s="23"/>
      <c r="C22" s="23" t="s">
        <v>41</v>
      </c>
      <c r="D22" s="24">
        <v>2000</v>
      </c>
      <c r="E22" s="25">
        <v>0.13</v>
      </c>
      <c r="F22" s="25"/>
      <c r="G22" s="26">
        <f t="shared" si="0"/>
        <v>260</v>
      </c>
      <c r="H22" s="37">
        <v>7.5999999999999998E-2</v>
      </c>
      <c r="I22" s="26">
        <f t="shared" si="2"/>
        <v>152</v>
      </c>
      <c r="J22" s="26">
        <f t="shared" si="3"/>
        <v>-108</v>
      </c>
      <c r="K22" s="27">
        <f t="shared" si="1"/>
        <v>-0.41538461538461535</v>
      </c>
    </row>
    <row r="23" spans="1:11" ht="24.95" customHeight="1" x14ac:dyDescent="0.2">
      <c r="A23" s="62" t="s">
        <v>81</v>
      </c>
      <c r="B23" s="23"/>
      <c r="C23" s="23" t="s">
        <v>42</v>
      </c>
      <c r="D23" s="24">
        <v>10</v>
      </c>
      <c r="E23" s="25">
        <v>8.1999999999999993</v>
      </c>
      <c r="F23" s="25"/>
      <c r="G23" s="26">
        <f t="shared" si="0"/>
        <v>82</v>
      </c>
      <c r="H23" s="37">
        <v>2.4700000000000002</v>
      </c>
      <c r="I23" s="26">
        <f t="shared" si="2"/>
        <v>24.700000000000003</v>
      </c>
      <c r="J23" s="26">
        <f t="shared" si="3"/>
        <v>-57.3</v>
      </c>
      <c r="K23" s="27">
        <f t="shared" si="1"/>
        <v>-0.698780487804878</v>
      </c>
    </row>
    <row r="24" spans="1:11" ht="24.95" customHeight="1" x14ac:dyDescent="0.2">
      <c r="A24" s="62" t="s">
        <v>82</v>
      </c>
      <c r="B24" s="23"/>
      <c r="C24" s="23" t="s">
        <v>43</v>
      </c>
      <c r="D24" s="24">
        <v>5000</v>
      </c>
      <c r="E24" s="25">
        <v>2.8000000000000001E-2</v>
      </c>
      <c r="F24" s="25"/>
      <c r="G24" s="26">
        <f t="shared" si="0"/>
        <v>140</v>
      </c>
      <c r="H24" s="37">
        <v>1.4E-2</v>
      </c>
      <c r="I24" s="26">
        <f t="shared" si="2"/>
        <v>70</v>
      </c>
      <c r="J24" s="26">
        <f t="shared" si="3"/>
        <v>-70</v>
      </c>
      <c r="K24" s="27">
        <f t="shared" si="1"/>
        <v>-0.5</v>
      </c>
    </row>
    <row r="25" spans="1:11" ht="24.95" customHeight="1" x14ac:dyDescent="0.2">
      <c r="A25" s="62" t="s">
        <v>83</v>
      </c>
      <c r="B25" s="23"/>
      <c r="C25" s="23" t="s">
        <v>44</v>
      </c>
      <c r="D25" s="24">
        <v>20</v>
      </c>
      <c r="E25" s="25">
        <v>1.3</v>
      </c>
      <c r="F25" s="25"/>
      <c r="G25" s="26">
        <f t="shared" si="0"/>
        <v>26</v>
      </c>
      <c r="H25" s="37">
        <v>8.0999999999999996E-3</v>
      </c>
      <c r="I25" s="26">
        <f t="shared" si="2"/>
        <v>0.16199999999999998</v>
      </c>
      <c r="J25" s="26">
        <f t="shared" si="3"/>
        <v>-25.838000000000001</v>
      </c>
      <c r="K25" s="27">
        <f t="shared" si="1"/>
        <v>-0.99376923076923074</v>
      </c>
    </row>
    <row r="26" spans="1:11" ht="24.95" customHeight="1" x14ac:dyDescent="0.2">
      <c r="A26" s="62" t="s">
        <v>84</v>
      </c>
      <c r="B26" s="23"/>
      <c r="C26" s="23" t="s">
        <v>45</v>
      </c>
      <c r="D26" s="24">
        <v>5000</v>
      </c>
      <c r="E26" s="25">
        <v>0.03</v>
      </c>
      <c r="F26" s="25"/>
      <c r="G26" s="26">
        <f t="shared" si="0"/>
        <v>150</v>
      </c>
      <c r="H26" s="37">
        <v>1E-4</v>
      </c>
      <c r="I26" s="26">
        <f t="shared" si="2"/>
        <v>0.5</v>
      </c>
      <c r="J26" s="26">
        <f t="shared" si="3"/>
        <v>-149.5</v>
      </c>
      <c r="K26" s="27">
        <f t="shared" si="1"/>
        <v>-0.9966666666666667</v>
      </c>
    </row>
    <row r="27" spans="1:11" ht="24.95" customHeight="1" x14ac:dyDescent="0.2">
      <c r="A27" s="62" t="s">
        <v>85</v>
      </c>
      <c r="B27" s="23"/>
      <c r="C27" s="23" t="s">
        <v>46</v>
      </c>
      <c r="D27" s="24">
        <v>10</v>
      </c>
      <c r="E27" s="25">
        <v>7.69</v>
      </c>
      <c r="F27" s="25"/>
      <c r="G27" s="26">
        <f t="shared" si="0"/>
        <v>76.900000000000006</v>
      </c>
      <c r="H27" s="37">
        <v>11.66</v>
      </c>
      <c r="I27" s="26">
        <f t="shared" si="2"/>
        <v>116.6</v>
      </c>
      <c r="J27" s="26">
        <f t="shared" si="3"/>
        <v>39.699999999999989</v>
      </c>
      <c r="K27" s="27">
        <f t="shared" si="1"/>
        <v>0.51625487646293866</v>
      </c>
    </row>
    <row r="28" spans="1:11" ht="24.95" customHeight="1" x14ac:dyDescent="0.2">
      <c r="A28" s="62" t="s">
        <v>86</v>
      </c>
      <c r="B28" s="23"/>
      <c r="C28" s="23" t="s">
        <v>47</v>
      </c>
      <c r="D28" s="24">
        <v>20</v>
      </c>
      <c r="E28" s="25">
        <v>0.41</v>
      </c>
      <c r="F28" s="25"/>
      <c r="G28" s="26">
        <f t="shared" si="0"/>
        <v>8.1999999999999993</v>
      </c>
      <c r="H28" s="37">
        <v>5.2999999999999999E-2</v>
      </c>
      <c r="I28" s="26">
        <f t="shared" si="2"/>
        <v>1.06</v>
      </c>
      <c r="J28" s="26">
        <f t="shared" si="3"/>
        <v>-7.1399999999999988</v>
      </c>
      <c r="K28" s="27">
        <f t="shared" si="1"/>
        <v>-0.87073170731707317</v>
      </c>
    </row>
    <row r="29" spans="1:11" ht="24.95" customHeight="1" x14ac:dyDescent="0.2">
      <c r="A29" s="62" t="s">
        <v>87</v>
      </c>
      <c r="B29" s="23"/>
      <c r="C29" s="23" t="s">
        <v>48</v>
      </c>
      <c r="D29" s="24">
        <v>1000</v>
      </c>
      <c r="E29" s="25">
        <v>0.35</v>
      </c>
      <c r="F29" s="25"/>
      <c r="G29" s="26">
        <f t="shared" si="0"/>
        <v>350</v>
      </c>
      <c r="H29" s="37">
        <v>0.3115</v>
      </c>
      <c r="I29" s="26">
        <f t="shared" si="2"/>
        <v>311.5</v>
      </c>
      <c r="J29" s="26">
        <f t="shared" si="3"/>
        <v>-38.5</v>
      </c>
      <c r="K29" s="27">
        <f t="shared" si="1"/>
        <v>-0.10999999999999999</v>
      </c>
    </row>
    <row r="30" spans="1:11" ht="24.95" customHeight="1" x14ac:dyDescent="0.2">
      <c r="A30" s="62" t="s">
        <v>88</v>
      </c>
      <c r="B30" s="23"/>
      <c r="C30" s="23" t="s">
        <v>49</v>
      </c>
      <c r="D30" s="24">
        <v>10</v>
      </c>
      <c r="E30" s="25">
        <v>11.67</v>
      </c>
      <c r="F30" s="25"/>
      <c r="G30" s="26">
        <f t="shared" si="0"/>
        <v>116.7</v>
      </c>
      <c r="H30" s="37">
        <v>4.59</v>
      </c>
      <c r="I30" s="26">
        <f t="shared" si="2"/>
        <v>45.9</v>
      </c>
      <c r="J30" s="26">
        <f t="shared" si="3"/>
        <v>-70.800000000000011</v>
      </c>
      <c r="K30" s="27">
        <f t="shared" si="1"/>
        <v>-0.60668380462724936</v>
      </c>
    </row>
    <row r="31" spans="1:11" ht="24.95" customHeight="1" x14ac:dyDescent="0.2">
      <c r="A31" s="62" t="s">
        <v>89</v>
      </c>
      <c r="B31" s="23"/>
      <c r="C31" s="23" t="s">
        <v>50</v>
      </c>
      <c r="D31" s="24">
        <v>200</v>
      </c>
      <c r="E31" s="25">
        <v>0.33</v>
      </c>
      <c r="F31" s="25"/>
      <c r="G31" s="26">
        <f t="shared" si="0"/>
        <v>66</v>
      </c>
      <c r="H31" s="37">
        <v>0.14000000000000001</v>
      </c>
      <c r="I31" s="26">
        <f t="shared" si="2"/>
        <v>28.000000000000004</v>
      </c>
      <c r="J31" s="26">
        <f t="shared" si="3"/>
        <v>-38</v>
      </c>
      <c r="K31" s="27">
        <f t="shared" si="1"/>
        <v>-0.57575757575757569</v>
      </c>
    </row>
    <row r="32" spans="1:11" ht="24.95" customHeight="1" x14ac:dyDescent="0.2">
      <c r="A32" s="62" t="s">
        <v>90</v>
      </c>
      <c r="B32" s="23"/>
      <c r="C32" s="23" t="s">
        <v>51</v>
      </c>
      <c r="D32" s="24">
        <v>10</v>
      </c>
      <c r="E32" s="25">
        <v>21.47</v>
      </c>
      <c r="F32" s="25"/>
      <c r="G32" s="26">
        <f t="shared" si="0"/>
        <v>214.7</v>
      </c>
      <c r="H32" s="37">
        <v>19</v>
      </c>
      <c r="I32" s="26">
        <f t="shared" si="2"/>
        <v>190</v>
      </c>
      <c r="J32" s="26">
        <f t="shared" si="3"/>
        <v>-24.699999999999989</v>
      </c>
      <c r="K32" s="27">
        <f t="shared" si="1"/>
        <v>-0.11504424778761058</v>
      </c>
    </row>
    <row r="33" spans="1:11" ht="24.95" customHeight="1" x14ac:dyDescent="0.2">
      <c r="A33" s="62" t="s">
        <v>91</v>
      </c>
      <c r="B33" s="23"/>
      <c r="C33" s="23" t="s">
        <v>52</v>
      </c>
      <c r="D33" s="24">
        <v>2000</v>
      </c>
      <c r="E33" s="25">
        <v>0.48</v>
      </c>
      <c r="F33" s="25"/>
      <c r="G33" s="26">
        <f t="shared" si="0"/>
        <v>960</v>
      </c>
      <c r="H33" s="37">
        <v>1.46E-2</v>
      </c>
      <c r="I33" s="26">
        <f t="shared" si="2"/>
        <v>29.2</v>
      </c>
      <c r="J33" s="26">
        <f t="shared" si="3"/>
        <v>-930.8</v>
      </c>
      <c r="K33" s="27">
        <f t="shared" si="1"/>
        <v>-0.96958333333333335</v>
      </c>
    </row>
    <row r="34" spans="1:11" ht="24.95" customHeight="1" x14ac:dyDescent="0.2">
      <c r="A34" s="62" t="s">
        <v>92</v>
      </c>
      <c r="B34" s="23"/>
      <c r="C34" s="23" t="s">
        <v>53</v>
      </c>
      <c r="D34" s="24">
        <v>100</v>
      </c>
      <c r="E34" s="25">
        <v>1.0900000000000001</v>
      </c>
      <c r="F34" s="25"/>
      <c r="G34" s="26">
        <f t="shared" si="0"/>
        <v>109.00000000000001</v>
      </c>
      <c r="H34" s="37">
        <v>0.44</v>
      </c>
      <c r="I34" s="26">
        <f t="shared" si="2"/>
        <v>44</v>
      </c>
      <c r="J34" s="26">
        <f t="shared" si="3"/>
        <v>-65.000000000000014</v>
      </c>
      <c r="K34" s="27">
        <f t="shared" si="1"/>
        <v>-0.59633027522935778</v>
      </c>
    </row>
    <row r="35" spans="1:11" ht="24.95" customHeight="1" x14ac:dyDescent="0.2">
      <c r="A35" s="62" t="s">
        <v>93</v>
      </c>
      <c r="B35" s="23"/>
      <c r="C35" s="23" t="s">
        <v>54</v>
      </c>
      <c r="D35" s="24">
        <v>100</v>
      </c>
      <c r="E35" s="25">
        <v>2.99</v>
      </c>
      <c r="F35" s="25"/>
      <c r="G35" s="26">
        <f t="shared" si="0"/>
        <v>299</v>
      </c>
      <c r="H35" s="37">
        <v>2.4500000000000002</v>
      </c>
      <c r="I35" s="26">
        <f t="shared" si="2"/>
        <v>245.00000000000003</v>
      </c>
      <c r="J35" s="26">
        <f t="shared" si="3"/>
        <v>-53.999999999999972</v>
      </c>
      <c r="K35" s="27">
        <f t="shared" si="1"/>
        <v>-0.18060200668896309</v>
      </c>
    </row>
    <row r="36" spans="1:11" ht="24.95" customHeight="1" x14ac:dyDescent="0.2">
      <c r="A36" s="62" t="s">
        <v>94</v>
      </c>
      <c r="B36" s="23"/>
      <c r="C36" s="23" t="s">
        <v>55</v>
      </c>
      <c r="D36" s="24">
        <v>200</v>
      </c>
      <c r="E36" s="25">
        <v>0.52</v>
      </c>
      <c r="F36" s="25"/>
      <c r="G36" s="26">
        <f t="shared" si="0"/>
        <v>104</v>
      </c>
      <c r="H36" s="37">
        <v>0.41</v>
      </c>
      <c r="I36" s="26">
        <f t="shared" si="2"/>
        <v>82</v>
      </c>
      <c r="J36" s="26">
        <f t="shared" si="3"/>
        <v>-22</v>
      </c>
      <c r="K36" s="27">
        <f t="shared" si="1"/>
        <v>-0.21153846153846156</v>
      </c>
    </row>
    <row r="37" spans="1:11" ht="24.95" customHeight="1" x14ac:dyDescent="0.2">
      <c r="A37" s="62" t="s">
        <v>95</v>
      </c>
      <c r="B37" s="23"/>
      <c r="C37" s="23" t="s">
        <v>56</v>
      </c>
      <c r="D37" s="24">
        <v>500</v>
      </c>
      <c r="E37" s="25">
        <v>0.56999999999999995</v>
      </c>
      <c r="F37" s="25"/>
      <c r="G37" s="26">
        <f t="shared" si="0"/>
        <v>285</v>
      </c>
      <c r="H37" s="37">
        <v>0.7</v>
      </c>
      <c r="I37" s="26">
        <f t="shared" si="2"/>
        <v>350</v>
      </c>
      <c r="J37" s="26">
        <f t="shared" si="3"/>
        <v>65</v>
      </c>
      <c r="K37" s="27">
        <f t="shared" si="1"/>
        <v>0.22807017543859653</v>
      </c>
    </row>
    <row r="38" spans="1:11" ht="24.95" customHeight="1" x14ac:dyDescent="0.2">
      <c r="A38" s="62" t="s">
        <v>96</v>
      </c>
      <c r="B38" s="23"/>
      <c r="C38" s="23" t="s">
        <v>57</v>
      </c>
      <c r="D38" s="24">
        <v>200</v>
      </c>
      <c r="E38" s="25">
        <v>0.8</v>
      </c>
      <c r="F38" s="25"/>
      <c r="G38" s="26">
        <f t="shared" si="0"/>
        <v>160</v>
      </c>
      <c r="H38" s="37">
        <v>0.54</v>
      </c>
      <c r="I38" s="26">
        <f t="shared" si="2"/>
        <v>108</v>
      </c>
      <c r="J38" s="26">
        <f t="shared" si="3"/>
        <v>-52</v>
      </c>
      <c r="K38" s="27">
        <f t="shared" si="1"/>
        <v>-0.32499999999999996</v>
      </c>
    </row>
    <row r="39" spans="1:11" ht="24.95" customHeight="1" x14ac:dyDescent="0.2">
      <c r="A39" s="62" t="s">
        <v>97</v>
      </c>
      <c r="B39" s="23"/>
      <c r="C39" s="23" t="s">
        <v>58</v>
      </c>
      <c r="D39" s="24">
        <v>10</v>
      </c>
      <c r="E39" s="25">
        <v>2.21</v>
      </c>
      <c r="F39" s="25"/>
      <c r="G39" s="26">
        <f t="shared" si="0"/>
        <v>22.1</v>
      </c>
      <c r="H39" s="37">
        <v>1.76</v>
      </c>
      <c r="I39" s="26">
        <f t="shared" si="2"/>
        <v>17.600000000000001</v>
      </c>
      <c r="J39" s="26">
        <f t="shared" si="3"/>
        <v>-4.5</v>
      </c>
      <c r="K39" s="27">
        <f t="shared" si="1"/>
        <v>-0.20361990950226239</v>
      </c>
    </row>
    <row r="40" spans="1:11" ht="24.95" customHeight="1" x14ac:dyDescent="0.2">
      <c r="A40" s="62" t="s">
        <v>98</v>
      </c>
      <c r="B40" s="23"/>
      <c r="C40" s="23" t="s">
        <v>59</v>
      </c>
      <c r="D40" s="24">
        <v>400</v>
      </c>
      <c r="E40" s="25">
        <v>0.3</v>
      </c>
      <c r="F40" s="25"/>
      <c r="G40" s="26">
        <f t="shared" si="0"/>
        <v>120</v>
      </c>
      <c r="H40" s="37">
        <v>0.22</v>
      </c>
      <c r="I40" s="26">
        <f t="shared" si="2"/>
        <v>88</v>
      </c>
      <c r="J40" s="26">
        <f t="shared" si="3"/>
        <v>-32</v>
      </c>
      <c r="K40" s="27">
        <f t="shared" si="1"/>
        <v>-0.26666666666666672</v>
      </c>
    </row>
    <row r="41" spans="1:11" ht="24.95" customHeight="1" x14ac:dyDescent="0.2">
      <c r="A41" s="62" t="s">
        <v>99</v>
      </c>
      <c r="B41" s="23"/>
      <c r="C41" s="23" t="s">
        <v>60</v>
      </c>
      <c r="D41" s="24">
        <v>10</v>
      </c>
      <c r="E41" s="25">
        <v>1.07</v>
      </c>
      <c r="F41" s="25"/>
      <c r="G41" s="26">
        <f t="shared" si="0"/>
        <v>10.700000000000001</v>
      </c>
      <c r="H41" s="37">
        <v>1.8100000000000002E-2</v>
      </c>
      <c r="I41" s="26">
        <f t="shared" si="2"/>
        <v>0.18100000000000002</v>
      </c>
      <c r="J41" s="26">
        <f t="shared" si="3"/>
        <v>-10.519000000000002</v>
      </c>
      <c r="K41" s="27">
        <f t="shared" si="1"/>
        <v>-0.98308411214953273</v>
      </c>
    </row>
    <row r="42" spans="1:11" ht="24.95" customHeight="1" x14ac:dyDescent="0.2">
      <c r="A42" s="62" t="s">
        <v>100</v>
      </c>
      <c r="B42" s="23"/>
      <c r="C42" s="23" t="s">
        <v>61</v>
      </c>
      <c r="D42" s="24">
        <v>10000</v>
      </c>
      <c r="E42" s="25">
        <v>1.6E-2</v>
      </c>
      <c r="F42" s="25"/>
      <c r="G42" s="26">
        <f t="shared" si="0"/>
        <v>160</v>
      </c>
      <c r="H42" s="37">
        <v>1.01E-2</v>
      </c>
      <c r="I42" s="26">
        <f t="shared" si="2"/>
        <v>101</v>
      </c>
      <c r="J42" s="26">
        <f t="shared" si="3"/>
        <v>-59</v>
      </c>
      <c r="K42" s="27">
        <f t="shared" si="1"/>
        <v>-0.36875000000000002</v>
      </c>
    </row>
    <row r="43" spans="1:11" ht="24.95" customHeight="1" x14ac:dyDescent="0.2">
      <c r="A43" s="62" t="s">
        <v>101</v>
      </c>
      <c r="B43" s="23"/>
      <c r="C43" s="23" t="s">
        <v>62</v>
      </c>
      <c r="D43" s="24">
        <v>3100</v>
      </c>
      <c r="E43" s="25">
        <v>0.8</v>
      </c>
      <c r="F43" s="25"/>
      <c r="G43" s="26">
        <f t="shared" si="0"/>
        <v>2480</v>
      </c>
      <c r="H43" s="37">
        <v>0.34</v>
      </c>
      <c r="I43" s="26">
        <f t="shared" si="2"/>
        <v>1054</v>
      </c>
      <c r="J43" s="26">
        <f t="shared" si="3"/>
        <v>-1426</v>
      </c>
      <c r="K43" s="27">
        <f t="shared" si="1"/>
        <v>-0.57499999999999996</v>
      </c>
    </row>
    <row r="44" spans="1:11" ht="24.95" customHeight="1" x14ac:dyDescent="0.2">
      <c r="A44" s="62" t="s">
        <v>102</v>
      </c>
      <c r="B44" s="23"/>
      <c r="C44" s="23" t="s">
        <v>63</v>
      </c>
      <c r="D44" s="24">
        <v>20</v>
      </c>
      <c r="E44" s="25">
        <v>4.8</v>
      </c>
      <c r="F44" s="25"/>
      <c r="G44" s="26">
        <f t="shared" si="0"/>
        <v>96</v>
      </c>
      <c r="H44" s="37">
        <v>1.43</v>
      </c>
      <c r="I44" s="26">
        <f t="shared" si="2"/>
        <v>28.599999999999998</v>
      </c>
      <c r="J44" s="26">
        <f t="shared" si="3"/>
        <v>-67.400000000000006</v>
      </c>
      <c r="K44" s="27">
        <f t="shared" si="1"/>
        <v>-0.70208333333333339</v>
      </c>
    </row>
    <row r="45" spans="1:11" ht="24.95" customHeight="1" x14ac:dyDescent="0.2">
      <c r="A45" s="62" t="s">
        <v>103</v>
      </c>
      <c r="B45" s="23"/>
      <c r="C45" s="23" t="s">
        <v>64</v>
      </c>
      <c r="D45" s="24">
        <v>25</v>
      </c>
      <c r="E45" s="25">
        <v>7.2</v>
      </c>
      <c r="F45" s="25"/>
      <c r="G45" s="26">
        <f t="shared" si="0"/>
        <v>180</v>
      </c>
      <c r="H45" s="37">
        <v>2.69</v>
      </c>
      <c r="I45" s="26">
        <f t="shared" si="2"/>
        <v>67.25</v>
      </c>
      <c r="J45" s="26">
        <f t="shared" si="3"/>
        <v>-112.75</v>
      </c>
      <c r="K45" s="27">
        <f t="shared" si="1"/>
        <v>-0.62638888888888888</v>
      </c>
    </row>
    <row r="46" spans="1:11" ht="24.95" customHeight="1" x14ac:dyDescent="0.2">
      <c r="A46" s="62" t="s">
        <v>105</v>
      </c>
      <c r="B46" s="23"/>
      <c r="C46" s="23" t="s">
        <v>66</v>
      </c>
      <c r="D46" s="24">
        <v>500</v>
      </c>
      <c r="E46" s="25">
        <v>0.77</v>
      </c>
      <c r="F46" s="25"/>
      <c r="G46" s="26">
        <f t="shared" si="0"/>
        <v>385</v>
      </c>
      <c r="H46" s="37">
        <v>0.77</v>
      </c>
      <c r="I46" s="26">
        <f t="shared" si="2"/>
        <v>385</v>
      </c>
      <c r="J46" s="26">
        <f t="shared" si="3"/>
        <v>0</v>
      </c>
      <c r="K46" s="27">
        <f t="shared" si="1"/>
        <v>0</v>
      </c>
    </row>
    <row r="47" spans="1:11" ht="24.95" customHeight="1" x14ac:dyDescent="0.2">
      <c r="A47" s="62" t="s">
        <v>110</v>
      </c>
      <c r="B47" s="23"/>
      <c r="C47" s="23" t="s">
        <v>109</v>
      </c>
      <c r="D47" s="24">
        <v>350</v>
      </c>
      <c r="E47" s="25">
        <v>5</v>
      </c>
      <c r="F47" s="25"/>
      <c r="G47" s="26">
        <f>(D47*E47)+F47</f>
        <v>1750</v>
      </c>
      <c r="H47" s="37">
        <v>4.3769999999999998</v>
      </c>
      <c r="I47" s="26">
        <f>D47*H47</f>
        <v>1531.9499999999998</v>
      </c>
      <c r="J47" s="26">
        <f>I47-G47</f>
        <v>-218.05000000000018</v>
      </c>
      <c r="K47" s="27">
        <f>IF(ISERR(I47/G47),"N/A",(I47/G47)-100%)</f>
        <v>-0.12460000000000016</v>
      </c>
    </row>
    <row r="48" spans="1:11" ht="24.95" customHeight="1" x14ac:dyDescent="0.2">
      <c r="A48" s="62" t="s">
        <v>112</v>
      </c>
      <c r="B48" s="23"/>
      <c r="C48" s="23" t="s">
        <v>111</v>
      </c>
      <c r="D48" s="24">
        <v>500</v>
      </c>
      <c r="E48" s="25">
        <v>0.104</v>
      </c>
      <c r="F48" s="25"/>
      <c r="G48" s="26">
        <f>(D48*E48)+F48</f>
        <v>52</v>
      </c>
      <c r="H48" s="37">
        <v>5.9499999999999997E-2</v>
      </c>
      <c r="I48" s="26">
        <f>D48*H48</f>
        <v>29.75</v>
      </c>
      <c r="J48" s="26">
        <f>I48-G48</f>
        <v>-22.25</v>
      </c>
      <c r="K48" s="27">
        <f>IF(ISERR(I48/G48),"N/A",(I48/G48)-100%)</f>
        <v>-0.42788461538461542</v>
      </c>
    </row>
    <row r="49" spans="1:11" ht="24.95" customHeight="1" x14ac:dyDescent="0.2">
      <c r="A49" s="62" t="s">
        <v>104</v>
      </c>
      <c r="B49" s="61" t="s">
        <v>113</v>
      </c>
      <c r="C49" s="23" t="s">
        <v>65</v>
      </c>
      <c r="D49" s="24">
        <v>3000</v>
      </c>
      <c r="E49" s="25">
        <v>0.28000000000000003</v>
      </c>
      <c r="F49" s="25"/>
      <c r="G49" s="26">
        <f>(D49*E49)+F49</f>
        <v>840.00000000000011</v>
      </c>
      <c r="H49" s="37">
        <v>0</v>
      </c>
      <c r="I49" s="26">
        <f>D49*H49</f>
        <v>0</v>
      </c>
      <c r="J49" s="26">
        <f>I49-G49</f>
        <v>-840.00000000000011</v>
      </c>
      <c r="K49" s="27">
        <f>IF(ISERR(I49/G49),"N/A",(I49/G49)-100%)</f>
        <v>-1</v>
      </c>
    </row>
    <row r="50" spans="1:11" ht="24.95" customHeight="1" x14ac:dyDescent="0.2">
      <c r="A50" s="23"/>
      <c r="B50" s="23"/>
      <c r="C50" s="23"/>
      <c r="D50" s="24"/>
      <c r="E50" s="25"/>
      <c r="F50" s="25"/>
      <c r="G50" s="26">
        <f t="shared" si="0"/>
        <v>0</v>
      </c>
      <c r="H50" s="37"/>
      <c r="I50" s="26">
        <f t="shared" si="2"/>
        <v>0</v>
      </c>
      <c r="J50" s="26">
        <f t="shared" si="3"/>
        <v>0</v>
      </c>
      <c r="K50" s="27" t="str">
        <f t="shared" si="1"/>
        <v>N/A</v>
      </c>
    </row>
    <row r="51" spans="1:11" ht="24.95" customHeight="1" x14ac:dyDescent="0.2">
      <c r="A51" s="23"/>
      <c r="B51" s="23"/>
      <c r="C51" s="23"/>
      <c r="D51" s="24"/>
      <c r="E51" s="25"/>
      <c r="F51" s="25"/>
      <c r="G51" s="26">
        <f t="shared" si="0"/>
        <v>0</v>
      </c>
      <c r="H51" s="37"/>
      <c r="I51" s="26">
        <f t="shared" si="2"/>
        <v>0</v>
      </c>
      <c r="J51" s="26">
        <f t="shared" si="3"/>
        <v>0</v>
      </c>
      <c r="K51" s="27" t="str">
        <f t="shared" si="1"/>
        <v>N/A</v>
      </c>
    </row>
    <row r="52" spans="1:11" ht="24.95" customHeight="1" x14ac:dyDescent="0.2">
      <c r="A52" s="23"/>
      <c r="B52" s="23"/>
      <c r="C52" s="23"/>
      <c r="D52" s="24"/>
      <c r="E52" s="25"/>
      <c r="F52" s="25"/>
      <c r="G52" s="26">
        <f t="shared" si="0"/>
        <v>0</v>
      </c>
      <c r="H52" s="37"/>
      <c r="I52" s="26">
        <f t="shared" si="2"/>
        <v>0</v>
      </c>
      <c r="J52" s="26">
        <f t="shared" si="3"/>
        <v>0</v>
      </c>
      <c r="K52" s="27" t="str">
        <f t="shared" si="1"/>
        <v>N/A</v>
      </c>
    </row>
    <row r="53" spans="1:11" ht="24.95" customHeight="1" x14ac:dyDescent="0.2">
      <c r="A53" s="23"/>
      <c r="B53" s="23"/>
      <c r="C53" s="23"/>
      <c r="D53" s="24"/>
      <c r="E53" s="25"/>
      <c r="F53" s="25"/>
      <c r="G53" s="26">
        <f t="shared" si="0"/>
        <v>0</v>
      </c>
      <c r="H53" s="37"/>
      <c r="I53" s="26">
        <f t="shared" si="2"/>
        <v>0</v>
      </c>
      <c r="J53" s="26">
        <f t="shared" si="3"/>
        <v>0</v>
      </c>
      <c r="K53" s="27" t="str">
        <f t="shared" si="1"/>
        <v>N/A</v>
      </c>
    </row>
    <row r="54" spans="1:11" ht="24.95" customHeight="1" x14ac:dyDescent="0.2">
      <c r="A54" s="23"/>
      <c r="B54" s="23"/>
      <c r="C54" s="23"/>
      <c r="D54" s="24"/>
      <c r="E54" s="25"/>
      <c r="F54" s="25"/>
      <c r="G54" s="26">
        <f t="shared" si="0"/>
        <v>0</v>
      </c>
      <c r="H54" s="37"/>
      <c r="I54" s="26">
        <f t="shared" si="2"/>
        <v>0</v>
      </c>
      <c r="J54" s="26">
        <f t="shared" si="3"/>
        <v>0</v>
      </c>
      <c r="K54" s="27" t="str">
        <f t="shared" si="1"/>
        <v>N/A</v>
      </c>
    </row>
    <row r="55" spans="1:11" ht="24.95" customHeight="1" x14ac:dyDescent="0.2">
      <c r="A55" s="23"/>
      <c r="B55" s="23"/>
      <c r="C55" s="23"/>
      <c r="D55" s="24"/>
      <c r="E55" s="25"/>
      <c r="F55" s="25"/>
      <c r="G55" s="26">
        <f t="shared" si="0"/>
        <v>0</v>
      </c>
      <c r="H55" s="37"/>
      <c r="I55" s="26">
        <f t="shared" si="2"/>
        <v>0</v>
      </c>
      <c r="J55" s="26">
        <f t="shared" si="3"/>
        <v>0</v>
      </c>
      <c r="K55" s="27" t="str">
        <f t="shared" si="1"/>
        <v>N/A</v>
      </c>
    </row>
    <row r="56" spans="1:11" ht="24.95" customHeight="1" x14ac:dyDescent="0.2">
      <c r="A56" s="23"/>
      <c r="B56" s="23"/>
      <c r="C56" s="23"/>
      <c r="D56" s="24"/>
      <c r="E56" s="25"/>
      <c r="F56" s="25"/>
      <c r="G56" s="26">
        <f t="shared" si="0"/>
        <v>0</v>
      </c>
      <c r="H56" s="37"/>
      <c r="I56" s="26">
        <f t="shared" si="2"/>
        <v>0</v>
      </c>
      <c r="J56" s="26">
        <f t="shared" si="3"/>
        <v>0</v>
      </c>
      <c r="K56" s="27" t="str">
        <f t="shared" si="1"/>
        <v>N/A</v>
      </c>
    </row>
    <row r="57" spans="1:11" ht="24.95" customHeight="1" x14ac:dyDescent="0.2">
      <c r="A57" s="23"/>
      <c r="B57" s="23"/>
      <c r="C57" s="23"/>
      <c r="D57" s="24"/>
      <c r="E57" s="25"/>
      <c r="F57" s="25"/>
      <c r="G57" s="26">
        <f t="shared" si="0"/>
        <v>0</v>
      </c>
      <c r="H57" s="37"/>
      <c r="I57" s="26">
        <f t="shared" si="2"/>
        <v>0</v>
      </c>
      <c r="J57" s="26">
        <f t="shared" si="3"/>
        <v>0</v>
      </c>
      <c r="K57" s="27" t="str">
        <f t="shared" si="1"/>
        <v>N/A</v>
      </c>
    </row>
    <row r="58" spans="1:11" ht="24.95" customHeight="1" x14ac:dyDescent="0.2">
      <c r="A58" s="38" t="s">
        <v>108</v>
      </c>
      <c r="B58" s="38"/>
      <c r="C58" s="38"/>
      <c r="D58" s="39">
        <f>SUM(D2:D57)</f>
        <v>48027</v>
      </c>
      <c r="E58" s="40"/>
      <c r="F58" s="40"/>
      <c r="G58" s="41">
        <f>SUM(G2:G57)</f>
        <v>18490.700000000004</v>
      </c>
      <c r="H58" s="42"/>
      <c r="I58" s="45">
        <f>SUM(I2:I57)</f>
        <v>9343.7630000000008</v>
      </c>
      <c r="J58" s="41">
        <f t="shared" si="3"/>
        <v>-9146.9370000000035</v>
      </c>
      <c r="K58" s="43">
        <f t="shared" si="1"/>
        <v>-0.49467770284521417</v>
      </c>
    </row>
    <row r="59" spans="1:11" x14ac:dyDescent="0.2">
      <c r="I59" s="44"/>
    </row>
    <row r="65" spans="1:11" ht="13.5" thickBot="1" x14ac:dyDescent="0.25"/>
    <row r="66" spans="1:11" ht="18.75" customHeight="1" thickTop="1" x14ac:dyDescent="0.2">
      <c r="A66" s="28"/>
      <c r="B66" s="29"/>
      <c r="C66" s="30"/>
      <c r="D66" s="46" t="s">
        <v>10</v>
      </c>
      <c r="E66" s="47"/>
      <c r="F66" s="48"/>
      <c r="G66" s="49">
        <f>SUM(G2:G57)</f>
        <v>18490.700000000004</v>
      </c>
      <c r="H66" s="50"/>
      <c r="I66" s="31"/>
      <c r="J66" s="31"/>
      <c r="K66" s="32"/>
    </row>
    <row r="67" spans="1:11" ht="18.75" customHeight="1" x14ac:dyDescent="0.25">
      <c r="A67" s="9" t="s">
        <v>14</v>
      </c>
      <c r="B67" s="10"/>
      <c r="C67" s="14"/>
      <c r="D67" s="51" t="s">
        <v>11</v>
      </c>
      <c r="E67" s="52"/>
      <c r="F67" s="53"/>
      <c r="G67" s="54">
        <f>SUM(I2:I57)</f>
        <v>9343.7630000000008</v>
      </c>
      <c r="H67" s="55"/>
      <c r="I67" s="6"/>
      <c r="J67" s="6"/>
      <c r="K67" s="7"/>
    </row>
    <row r="68" spans="1:11" ht="18.75" customHeight="1" x14ac:dyDescent="0.2">
      <c r="A68" s="3" t="s">
        <v>8</v>
      </c>
      <c r="B68" s="2"/>
      <c r="C68" s="14"/>
      <c r="D68" s="51" t="s">
        <v>12</v>
      </c>
      <c r="E68" s="52"/>
      <c r="F68" s="53"/>
      <c r="G68" s="54">
        <f>G67-G66</f>
        <v>-9146.9370000000035</v>
      </c>
      <c r="H68" s="55"/>
      <c r="I68" s="5"/>
      <c r="J68" s="5"/>
      <c r="K68" s="7"/>
    </row>
    <row r="69" spans="1:11" s="13" customFormat="1" ht="19.5" customHeight="1" thickBot="1" x14ac:dyDescent="0.25">
      <c r="A69" s="12"/>
      <c r="C69" s="15"/>
      <c r="D69" s="56" t="s">
        <v>9</v>
      </c>
      <c r="E69" s="57"/>
      <c r="F69" s="58"/>
      <c r="G69" s="59">
        <f>(G67/G66)-100%</f>
        <v>-0.49467770284521417</v>
      </c>
      <c r="H69" s="60"/>
      <c r="I69" s="11"/>
      <c r="J69" s="11"/>
      <c r="K69" s="8"/>
    </row>
    <row r="70" spans="1:11" ht="13.5" thickTop="1" x14ac:dyDescent="0.2"/>
    <row r="71" spans="1:11" ht="13.5" thickBot="1" x14ac:dyDescent="0.25"/>
    <row r="72" spans="1:11" ht="24.95" customHeight="1" x14ac:dyDescent="0.2">
      <c r="A72" s="35" t="s">
        <v>23</v>
      </c>
      <c r="B72" s="18"/>
      <c r="C72" s="18"/>
      <c r="D72" s="19"/>
      <c r="E72" s="20"/>
      <c r="F72" s="20"/>
      <c r="G72" s="21"/>
      <c r="H72" s="36"/>
      <c r="I72" s="21"/>
      <c r="J72" s="21"/>
      <c r="K72" s="22"/>
    </row>
  </sheetData>
  <mergeCells count="8">
    <mergeCell ref="D66:F66"/>
    <mergeCell ref="G66:H66"/>
    <mergeCell ref="D68:F68"/>
    <mergeCell ref="G68:H68"/>
    <mergeCell ref="D69:F69"/>
    <mergeCell ref="G69:H69"/>
    <mergeCell ref="D67:F67"/>
    <mergeCell ref="G67:H67"/>
  </mergeCells>
  <phoneticPr fontId="1" type="noConversion"/>
  <conditionalFormatting sqref="G68:H69 G66:G67 J72:K72 J50:K58 J2:K48">
    <cfRule type="cellIs" dxfId="1" priority="2" stopIfTrue="1" operator="lessThan">
      <formula>0</formula>
    </cfRule>
  </conditionalFormatting>
  <conditionalFormatting sqref="J49:K49">
    <cfRule type="cellIs" dxfId="0" priority="1" stopIfTrue="1" operator="lessThan">
      <formula>0</formula>
    </cfRule>
  </conditionalFormatting>
  <hyperlinks>
    <hyperlink ref="A2" r:id="rId1"/>
    <hyperlink ref="A3" r:id="rId2"/>
    <hyperlink ref="A4" r:id="rId3"/>
    <hyperlink ref="A72" r:id="rId4"/>
    <hyperlink ref="A5" r:id="rId5"/>
    <hyperlink ref="A5:A46" r:id="rId6" display="https://www.barchart.com/stocks/quotes/xx"/>
    <hyperlink ref="A6" r:id="rId7"/>
    <hyperlink ref="A7" r:id="rId8"/>
    <hyperlink ref="A8" r:id="rId9"/>
    <hyperlink ref="A9" r:id="rId10"/>
    <hyperlink ref="A10" r:id="rId11"/>
    <hyperlink ref="A11" r:id="rId12"/>
    <hyperlink ref="A12" r:id="rId13"/>
    <hyperlink ref="A13" r:id="rId14"/>
    <hyperlink ref="A14" r:id="rId15"/>
    <hyperlink ref="A15" r:id="rId16"/>
    <hyperlink ref="A16" r:id="rId17"/>
    <hyperlink ref="A17" r:id="rId18"/>
    <hyperlink ref="A18" r:id="rId19"/>
    <hyperlink ref="A19" r:id="rId20"/>
    <hyperlink ref="A20" r:id="rId21"/>
    <hyperlink ref="A21" r:id="rId22"/>
    <hyperlink ref="A22" r:id="rId23"/>
    <hyperlink ref="A23" r:id="rId24"/>
    <hyperlink ref="A24" r:id="rId25"/>
    <hyperlink ref="A25" r:id="rId26"/>
    <hyperlink ref="A26" r:id="rId27"/>
    <hyperlink ref="A27" r:id="rId28"/>
    <hyperlink ref="A28" r:id="rId29"/>
    <hyperlink ref="A29" r:id="rId30"/>
    <hyperlink ref="A30" r:id="rId31"/>
    <hyperlink ref="A48" r:id="rId32"/>
    <hyperlink ref="A31" r:id="rId33"/>
    <hyperlink ref="A32" r:id="rId34"/>
    <hyperlink ref="A33" r:id="rId35"/>
    <hyperlink ref="A34" r:id="rId36"/>
    <hyperlink ref="A35" r:id="rId37"/>
    <hyperlink ref="A36" r:id="rId38"/>
    <hyperlink ref="A37" r:id="rId39"/>
    <hyperlink ref="A38" r:id="rId40"/>
    <hyperlink ref="A39" r:id="rId41"/>
    <hyperlink ref="A40" r:id="rId42"/>
    <hyperlink ref="A41" r:id="rId43"/>
    <hyperlink ref="A42" r:id="rId44"/>
    <hyperlink ref="A43" r:id="rId45"/>
    <hyperlink ref="A44" r:id="rId46"/>
    <hyperlink ref="A45" r:id="rId47"/>
    <hyperlink ref="A46" r:id="rId48"/>
    <hyperlink ref="A47" r:id="rId49"/>
    <hyperlink ref="A49" r:id="rId50"/>
  </hyperlinks>
  <pageMargins left="0.75" right="0.75" top="1" bottom="1" header="0.5" footer="0.5"/>
  <pageSetup scale="86" orientation="landscape" r:id="rId51"/>
  <headerFooter alignWithMargins="0"/>
  <ignoredErrors>
    <ignoredError sqref="G7:G30 I2 G2 I7:I30 I3:I6 G3:G6 G50:G57 I50:I57 G46 I46 G31:G45 I31:I4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 Investment Performance</vt:lpstr>
      <vt:lpstr>'Stock Investment Performance'!Print_Titles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cp:lastPrinted>2003-07-14T21:16:59Z</cp:lastPrinted>
  <dcterms:created xsi:type="dcterms:W3CDTF">2002-11-14T21:39:52Z</dcterms:created>
  <dcterms:modified xsi:type="dcterms:W3CDTF">2019-07-13T00:41:38Z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TC010233521033</vt:lpwstr>
  </property>
</Properties>
</file>